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6"/>
  </bookViews>
  <sheets>
    <sheet name="TEAMS" sheetId="1" r:id="rId1"/>
    <sheet name="TEAM CARDS" sheetId="2" r:id="rId2"/>
    <sheet name="RESULTS 1_5" sheetId="3" r:id="rId3"/>
    <sheet name="RESULTS 6" sheetId="4" r:id="rId4"/>
    <sheet name="BERGER" sheetId="5" r:id="rId5"/>
    <sheet name="PROGRAM" sheetId="6" r:id="rId6"/>
    <sheet name="STANDINGS" sheetId="7" r:id="rId7"/>
  </sheets>
  <definedNames>
    <definedName name="_xlnm.Print_Area" localSheetId="5">'PROGRAM'!$A$1:$S$28</definedName>
    <definedName name="_xlnm.Print_Area" localSheetId="3">'RESULTS 6'!$A$1:$H$36</definedName>
    <definedName name="_xlnm.Print_Area" localSheetId="0">'TEAMS'!$A$1:$J$52</definedName>
  </definedNames>
  <calcPr fullCalcOnLoad="1"/>
</workbook>
</file>

<file path=xl/sharedStrings.xml><?xml version="1.0" encoding="utf-8"?>
<sst xmlns="http://schemas.openxmlformats.org/spreadsheetml/2006/main" count="4478" uniqueCount="290">
  <si>
    <t>TEAM COMPOSITION</t>
  </si>
  <si>
    <t>STARTING RANK</t>
  </si>
  <si>
    <t>№</t>
  </si>
  <si>
    <t>Title</t>
  </si>
  <si>
    <t>Name</t>
  </si>
  <si>
    <t>IRtg</t>
  </si>
  <si>
    <t>player on 1st board</t>
  </si>
  <si>
    <t>Schuettig Ruediger</t>
  </si>
  <si>
    <t>GER</t>
  </si>
  <si>
    <t/>
  </si>
  <si>
    <t>Haasler Andreas</t>
  </si>
  <si>
    <t>Zanetti Bruno</t>
  </si>
  <si>
    <t>SUI</t>
  </si>
  <si>
    <t>Just Wolfgang</t>
  </si>
  <si>
    <t>player on 5th board</t>
  </si>
  <si>
    <t>Reist Daniel</t>
  </si>
  <si>
    <t>Grahl Arvid</t>
  </si>
  <si>
    <t>player on 6th board</t>
  </si>
  <si>
    <t>Mulli Thomas</t>
  </si>
  <si>
    <t>substitute player</t>
  </si>
  <si>
    <t>Riesen Markus</t>
  </si>
  <si>
    <t>Walther Hans-Wolfgang</t>
  </si>
  <si>
    <t>Gervasoni Michele</t>
  </si>
  <si>
    <t>T E A M</t>
  </si>
  <si>
    <t>IRtg aver.</t>
  </si>
  <si>
    <t>Frey Matthias</t>
  </si>
  <si>
    <t>Lusti Reto</t>
  </si>
  <si>
    <t>IM</t>
  </si>
  <si>
    <t>Arghyadip Das</t>
  </si>
  <si>
    <t>IND</t>
  </si>
  <si>
    <t>Mysore Shivarame G</t>
  </si>
  <si>
    <t>Kantholi Ratnakaran</t>
  </si>
  <si>
    <t>SVK</t>
  </si>
  <si>
    <t>Dhopade Swapnil Sunil</t>
  </si>
  <si>
    <t>DEN</t>
  </si>
  <si>
    <t>GM</t>
  </si>
  <si>
    <t>Rajaram Laxman</t>
  </si>
  <si>
    <t>NOR</t>
  </si>
  <si>
    <t>Khamparia Akshat</t>
  </si>
  <si>
    <t>ENG</t>
  </si>
  <si>
    <t>BUL</t>
  </si>
  <si>
    <t>AUT</t>
  </si>
  <si>
    <t>SRB</t>
  </si>
  <si>
    <t>BLR</t>
  </si>
  <si>
    <t>FRA</t>
  </si>
  <si>
    <t>RUS</t>
  </si>
  <si>
    <t>BEL</t>
  </si>
  <si>
    <t>KAZ</t>
  </si>
  <si>
    <t>CZE</t>
  </si>
  <si>
    <t>Ilgner Andreas</t>
  </si>
  <si>
    <t>GRE</t>
  </si>
  <si>
    <t>Veselsky Jozef</t>
  </si>
  <si>
    <t>FM</t>
  </si>
  <si>
    <t>Szitkey Milan</t>
  </si>
  <si>
    <t>Puskar Jan</t>
  </si>
  <si>
    <t>Micek Jaroslav</t>
  </si>
  <si>
    <t>Krajnak Jan</t>
  </si>
  <si>
    <t>Paluch Ladislav</t>
  </si>
  <si>
    <t>Mihalik Anton</t>
  </si>
  <si>
    <t>page 1 of 2</t>
  </si>
  <si>
    <t>page 2 of 2</t>
  </si>
  <si>
    <t>Nielsen Jens</t>
  </si>
  <si>
    <t>Frandsen Stig</t>
  </si>
  <si>
    <t>Haar Bjarne</t>
  </si>
  <si>
    <t>Refsgard Kaj</t>
  </si>
  <si>
    <t>Thomsen Karl Aage</t>
  </si>
  <si>
    <t>Christoffersen Per</t>
  </si>
  <si>
    <t>Andersen Bent Lojengaard</t>
  </si>
  <si>
    <t>Egede-Nissen Bjorn</t>
  </si>
  <si>
    <t>Angelsen Alf-Tore</t>
  </si>
  <si>
    <t>Frydendal Odd</t>
  </si>
  <si>
    <t>Andersen Viggo</t>
  </si>
  <si>
    <t>Hercigonja Vladimir</t>
  </si>
  <si>
    <t>Forselv Edmund</t>
  </si>
  <si>
    <t>Knudsen Arne</t>
  </si>
  <si>
    <t>Bolt Graham</t>
  </si>
  <si>
    <t>Eldridge Peter</t>
  </si>
  <si>
    <t>Jones Trevor</t>
  </si>
  <si>
    <t>Giles Alan</t>
  </si>
  <si>
    <t>Mahoney Nicholas</t>
  </si>
  <si>
    <t>Broad Michael</t>
  </si>
  <si>
    <t>Kocan Barry</t>
  </si>
  <si>
    <t>Genov Petar</t>
  </si>
  <si>
    <t>Popchev Milko</t>
  </si>
  <si>
    <t>Lalev Dimitar</t>
  </si>
  <si>
    <t>Ivanov Bogidar</t>
  </si>
  <si>
    <t>Borisov Lubomir</t>
  </si>
  <si>
    <t>WIM</t>
  </si>
  <si>
    <t>Genova Lyubka</t>
  </si>
  <si>
    <t>Borisov Svetoslav</t>
  </si>
  <si>
    <t>Steflitsch Erich</t>
  </si>
  <si>
    <t>Egger Andreas</t>
  </si>
  <si>
    <t>Hafner Robert</t>
  </si>
  <si>
    <t>Haberberger Ernst</t>
  </si>
  <si>
    <t>Muehlbacher Bernhard</t>
  </si>
  <si>
    <t>Jarius Hans Juergen</t>
  </si>
  <si>
    <t>Vujovic Milan</t>
  </si>
  <si>
    <t>Radin Dragomir</t>
  </si>
  <si>
    <t>Jovanovic Miroslav V</t>
  </si>
  <si>
    <t>Popovic Zoran</t>
  </si>
  <si>
    <t>Markovic Dragan R</t>
  </si>
  <si>
    <t>Petrovic Jelena</t>
  </si>
  <si>
    <t>Petrovic Sreten</t>
  </si>
  <si>
    <t>Tykotski Aliaksandr</t>
  </si>
  <si>
    <t>Sakalou Vitali</t>
  </si>
  <si>
    <t>Anchuk Aliaksandr</t>
  </si>
  <si>
    <t>Sytsko Valery</t>
  </si>
  <si>
    <t>Plin Ryhor</t>
  </si>
  <si>
    <t>Sventsitski Dzmitry</t>
  </si>
  <si>
    <t>Yukhno Dzmitry</t>
  </si>
  <si>
    <t>Benoit Michel</t>
  </si>
  <si>
    <t>Boulet Philippe</t>
  </si>
  <si>
    <t>Salus Stephane</t>
  </si>
  <si>
    <t>Dehesdin Wilfried</t>
  </si>
  <si>
    <t>Faure Stephane</t>
  </si>
  <si>
    <t>Capron Daniel</t>
  </si>
  <si>
    <t>Prevot Emmanuel</t>
  </si>
  <si>
    <t>Shelk Alexander</t>
  </si>
  <si>
    <t>Blokhin Vladimir</t>
  </si>
  <si>
    <t>Kuritsyn Vyacheslav</t>
  </si>
  <si>
    <t>WFM</t>
  </si>
  <si>
    <t>Dudareva Nina</t>
  </si>
  <si>
    <t>Abramyan Armen</t>
  </si>
  <si>
    <t>Degtyarev Sergey</t>
  </si>
  <si>
    <t>Koveshikov Sergei</t>
  </si>
  <si>
    <t>Van Espen Eddy</t>
  </si>
  <si>
    <t>Sneppe Herman</t>
  </si>
  <si>
    <t>Hannecart Marc</t>
  </si>
  <si>
    <t>Bonjean Marc</t>
  </si>
  <si>
    <t>Majewski Philippe</t>
  </si>
  <si>
    <t>Leroy Laurent</t>
  </si>
  <si>
    <t>Vandenbroeck Michel</t>
  </si>
  <si>
    <t>Alaguzov Maxat</t>
  </si>
  <si>
    <t>Rodionov Adil</t>
  </si>
  <si>
    <t>Shakenov Yerzhan</t>
  </si>
  <si>
    <t>Stativkin Dmitry</t>
  </si>
  <si>
    <t>Kuanyshbekov Satkhan</t>
  </si>
  <si>
    <t>Abzhikenov Ruslan</t>
  </si>
  <si>
    <t>Zhansagimov Almaz</t>
  </si>
  <si>
    <t>Koerschner Miroslav</t>
  </si>
  <si>
    <t>Horak Michal</t>
  </si>
  <si>
    <t>Horak Jiri</t>
  </si>
  <si>
    <t>Savkov Frantisek</t>
  </si>
  <si>
    <t>Groh Jiri</t>
  </si>
  <si>
    <t>Belousek Michal</t>
  </si>
  <si>
    <t>Rujder Tibor</t>
  </si>
  <si>
    <t>Roros Athanasios</t>
  </si>
  <si>
    <t>Kogias Antonios</t>
  </si>
  <si>
    <t>Tsotsos Ioannis</t>
  </si>
  <si>
    <t>Nikogeorgos Athanasios</t>
  </si>
  <si>
    <t>Galanis Evangelos</t>
  </si>
  <si>
    <t>Ampelourgos Ioannis</t>
  </si>
  <si>
    <t>Kleidopoylos Panagiotis</t>
  </si>
  <si>
    <t>SWITZERLAND (SUI)</t>
  </si>
  <si>
    <t>INDIA (IND)</t>
  </si>
  <si>
    <t>GERMANY (GER)</t>
  </si>
  <si>
    <t>SLOVAKIA (SVK)</t>
  </si>
  <si>
    <t>DENMARK (DEN)</t>
  </si>
  <si>
    <t>NORWAY (NOR)</t>
  </si>
  <si>
    <t>GREAT BRITAIN (ENG)</t>
  </si>
  <si>
    <t>BULGARIA (BUL)</t>
  </si>
  <si>
    <t>AUSTRIA (AUT)</t>
  </si>
  <si>
    <t>SERBIA (SRB)</t>
  </si>
  <si>
    <t>BELARUS (BLR)</t>
  </si>
  <si>
    <t>FRANCE (FRA)</t>
  </si>
  <si>
    <t>RUSSIA (RUS)</t>
  </si>
  <si>
    <t>BELGIUM (BEL)</t>
  </si>
  <si>
    <t>KAZAKHSTAN (KAZ)</t>
  </si>
  <si>
    <t>CZECH REPUBLIC (CZE)</t>
  </si>
  <si>
    <t>GREECE (GRE)</t>
  </si>
  <si>
    <t>European USIC chess championship for teams / Albena / 19-25.05.2012</t>
  </si>
  <si>
    <t>Players' Result for round:</t>
  </si>
  <si>
    <t>Team Cards for round:</t>
  </si>
  <si>
    <t>Board Result for round:</t>
  </si>
  <si>
    <t xml:space="preserve"> board</t>
  </si>
  <si>
    <t>Σ</t>
  </si>
  <si>
    <t>I</t>
  </si>
  <si>
    <t>II</t>
  </si>
  <si>
    <t>III</t>
  </si>
  <si>
    <t>IV</t>
  </si>
  <si>
    <t>V</t>
  </si>
  <si>
    <t>VI</t>
  </si>
  <si>
    <t>0</t>
  </si>
  <si>
    <t>+</t>
  </si>
  <si>
    <t>½</t>
  </si>
  <si>
    <t>1</t>
  </si>
  <si>
    <t>-</t>
  </si>
  <si>
    <t>points</t>
  </si>
  <si>
    <t>TB1</t>
  </si>
  <si>
    <t>TB2</t>
  </si>
  <si>
    <t>TB3: BOARDS 1-6</t>
  </si>
  <si>
    <t>St.№</t>
  </si>
  <si>
    <t>points:</t>
  </si>
  <si>
    <t>Evaluated according to the tournament regulations</t>
  </si>
  <si>
    <t>TB1:</t>
  </si>
  <si>
    <t>The highest number of points achieved by groups A, B, C (victory - 1 point, draw - 0,5 points, defeat - 0 points)</t>
  </si>
  <si>
    <t>TB2:</t>
  </si>
  <si>
    <t>The outcome of the game between the teams concerned. In the event of a draw, the board shall be evaluated (TB3).</t>
  </si>
  <si>
    <t>TB3:</t>
  </si>
  <si>
    <t>The best result achieved per board starting from the first board</t>
  </si>
  <si>
    <t>TEAM PAIRINGS FOR ROUNDS 1-6</t>
  </si>
  <si>
    <t>match</t>
  </si>
  <si>
    <t>ROUND 1</t>
  </si>
  <si>
    <t>ROUND 2</t>
  </si>
  <si>
    <t>ROUND 3</t>
  </si>
  <si>
    <t>ROUND 4</t>
  </si>
  <si>
    <t>ROUND 5</t>
  </si>
  <si>
    <t>ROUND 6</t>
  </si>
  <si>
    <t>A:(1+6)</t>
  </si>
  <si>
    <t>B:(2+5)</t>
  </si>
  <si>
    <t>C:(3+4)</t>
  </si>
  <si>
    <t>D:(1+3+6)</t>
  </si>
  <si>
    <t>E:(2+4+5)</t>
  </si>
  <si>
    <t>BYE</t>
  </si>
  <si>
    <t>ROUND</t>
  </si>
  <si>
    <t>TEAMS</t>
  </si>
  <si>
    <t>round:</t>
  </si>
  <si>
    <t>teams:</t>
  </si>
  <si>
    <t>RESULTS</t>
  </si>
  <si>
    <t>A</t>
  </si>
  <si>
    <t>BOARDS (1+6)</t>
  </si>
  <si>
    <t>B</t>
  </si>
  <si>
    <t>BOARDS (2+5)</t>
  </si>
  <si>
    <t>C</t>
  </si>
  <si>
    <t>BOARDS (3+4)</t>
  </si>
  <si>
    <t>India</t>
  </si>
  <si>
    <t>0F - 2F</t>
  </si>
  <si>
    <t>Greece</t>
  </si>
  <si>
    <t>Belarus</t>
  </si>
  <si>
    <t>1½ - ½</t>
  </si>
  <si>
    <t>Austria</t>
  </si>
  <si>
    <t>Germany</t>
  </si>
  <si>
    <t>1 - 1</t>
  </si>
  <si>
    <t>Switzerland</t>
  </si>
  <si>
    <t>D</t>
  </si>
  <si>
    <t>BOARDS (1+3+6)</t>
  </si>
  <si>
    <t>- : +</t>
  </si>
  <si>
    <t>1 : 0</t>
  </si>
  <si>
    <t>E</t>
  </si>
  <si>
    <t>BOARDS (2+4+5)</t>
  </si>
  <si>
    <t>½:½</t>
  </si>
  <si>
    <t>0 : 1</t>
  </si>
  <si>
    <t>Czech republic</t>
  </si>
  <si>
    <t>France</t>
  </si>
  <si>
    <t>½ - 1½</t>
  </si>
  <si>
    <t>Bulgaria</t>
  </si>
  <si>
    <t>Slovakia</t>
  </si>
  <si>
    <t>2 - 0</t>
  </si>
  <si>
    <t>Kazakhstan</t>
  </si>
  <si>
    <t>Russia</t>
  </si>
  <si>
    <t>Great Britain</t>
  </si>
  <si>
    <t>Denmark</t>
  </si>
  <si>
    <t>Belgium</t>
  </si>
  <si>
    <t>Norway</t>
  </si>
  <si>
    <t>0 - 2</t>
  </si>
  <si>
    <t>Serbia</t>
  </si>
  <si>
    <t>2F - 0F</t>
  </si>
  <si>
    <t>+ : -</t>
  </si>
  <si>
    <t>page:</t>
  </si>
  <si>
    <t>(6)</t>
  </si>
  <si>
    <t>(4,5 = D,E)</t>
  </si>
  <si>
    <t>{4,5} = {D,E}</t>
  </si>
  <si>
    <t>{6}:{D,E}</t>
  </si>
  <si>
    <t>{1,2,3,4,5}:{A,B,C}</t>
  </si>
  <si>
    <t>{1,2,3} = {A,B,C}</t>
  </si>
  <si>
    <t>F I N A L   S T A N D I N G S</t>
  </si>
  <si>
    <t>½ : 2½</t>
  </si>
  <si>
    <t>1 : 2</t>
  </si>
  <si>
    <t>½ : ½</t>
  </si>
  <si>
    <t>3 : 0</t>
  </si>
  <si>
    <t>2 : 1</t>
  </si>
  <si>
    <t>2½ : ½</t>
  </si>
  <si>
    <t>0 : 3</t>
  </si>
  <si>
    <t>BULGARIA</t>
  </si>
  <si>
    <t>INDIA</t>
  </si>
  <si>
    <t>RUSSIA</t>
  </si>
  <si>
    <t>KAZAKHSTAN</t>
  </si>
  <si>
    <t>GERMANY</t>
  </si>
  <si>
    <t>SLOVAKIA</t>
  </si>
  <si>
    <t>CZECH REPUBLIC</t>
  </si>
  <si>
    <t>FRANCE</t>
  </si>
  <si>
    <t>AUSTRIA</t>
  </si>
  <si>
    <t>SERBIA</t>
  </si>
  <si>
    <t>BELARUS</t>
  </si>
  <si>
    <t>SWITZERLAND</t>
  </si>
  <si>
    <t>DENMARK</t>
  </si>
  <si>
    <t>GREAT BRITAIN</t>
  </si>
  <si>
    <t>BELGIUM</t>
  </si>
  <si>
    <t>GREECE</t>
  </si>
  <si>
    <t>NORWAY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</si>
</sst>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#,##0.00\ &quot;ëâ&quot;;[Red]\-#,##0.00\ &quot;ëâ&quot;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</numFmts>
  <fonts count="51">
    <font>
      <sz val="10"/>
      <name val="Arial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0"/>
      <name val="Arial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>
        <color indexed="63"/>
      </left>
      <right style="medium">
        <color indexed="63"/>
      </right>
      <top style="double"/>
      <bottom style="thin">
        <color indexed="63"/>
      </bottom>
    </border>
    <border>
      <left style="medium">
        <color indexed="63"/>
      </left>
      <right style="medium">
        <color indexed="63"/>
      </right>
      <top style="double"/>
      <bottom style="thin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 style="dotted"/>
      <right style="dotted"/>
      <top style="thin">
        <color indexed="63"/>
      </top>
      <bottom>
        <color indexed="63"/>
      </bottom>
    </border>
    <border>
      <left>
        <color indexed="63"/>
      </left>
      <right style="dotted"/>
      <top style="thin"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>
        <color indexed="23"/>
      </bottom>
    </border>
    <border>
      <left>
        <color indexed="63"/>
      </left>
      <right style="dotted"/>
      <top>
        <color indexed="63"/>
      </top>
      <bottom style="thin">
        <color indexed="23"/>
      </bottom>
    </border>
    <border>
      <left style="thick">
        <color indexed="23"/>
      </left>
      <right style="medium">
        <color indexed="23"/>
      </right>
      <top style="thin">
        <color indexed="23"/>
      </top>
      <bottom style="thin"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dotted"/>
    </border>
    <border>
      <left style="medium">
        <color indexed="63"/>
      </left>
      <right style="medium">
        <color indexed="63"/>
      </right>
      <top style="thin">
        <color indexed="63"/>
      </top>
      <bottom style="dotted"/>
    </border>
    <border>
      <left style="thick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thick"/>
      <top style="thin"/>
      <bottom style="dotted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ed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/>
      <right style="thick"/>
      <top style="thin"/>
      <bottom style="thin"/>
    </border>
    <border>
      <left style="thick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Dashed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dotted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tted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double"/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 style="thin"/>
      <top style="thin"/>
      <bottom style="thick"/>
    </border>
    <border>
      <left style="thick"/>
      <right style="thick"/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double"/>
      <top style="medium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medium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ck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 style="medium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>
        <color indexed="23"/>
      </left>
      <right style="thick">
        <color indexed="23"/>
      </right>
      <top style="thin">
        <color indexed="2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>
        <color indexed="63"/>
      </left>
      <right style="thick">
        <color indexed="63"/>
      </right>
      <top style="double"/>
      <bottom style="thin">
        <color indexed="63"/>
      </bottom>
    </border>
    <border>
      <left style="mediumDashed"/>
      <right style="thick"/>
      <top style="thick"/>
      <bottom>
        <color indexed="63"/>
      </bottom>
    </border>
    <border>
      <left style="mediumDashed"/>
      <right style="thick"/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double"/>
      <right>
        <color indexed="63"/>
      </right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thick"/>
      <bottom>
        <color indexed="63"/>
      </bottom>
    </border>
    <border>
      <left style="thick"/>
      <right style="double"/>
      <top>
        <color indexed="63"/>
      </top>
      <bottom style="double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18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 indent="1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left" inden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left" inden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left" indent="1"/>
    </xf>
    <xf numFmtId="0" fontId="5" fillId="0" borderId="34" xfId="0" applyFont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left" indent="1"/>
    </xf>
    <xf numFmtId="0" fontId="5" fillId="33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left" indent="1"/>
    </xf>
    <xf numFmtId="0" fontId="4" fillId="34" borderId="22" xfId="0" applyFont="1" applyFill="1" applyBorder="1" applyAlignment="1">
      <alignment horizontal="left" indent="1"/>
    </xf>
    <xf numFmtId="0" fontId="4" fillId="34" borderId="39" xfId="0" applyFont="1" applyFill="1" applyBorder="1" applyAlignment="1">
      <alignment horizontal="left" indent="1"/>
    </xf>
    <xf numFmtId="0" fontId="5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5" fillId="33" borderId="69" xfId="0" applyFont="1" applyFill="1" applyBorder="1" applyAlignment="1">
      <alignment horizontal="center"/>
    </xf>
    <xf numFmtId="0" fontId="5" fillId="33" borderId="70" xfId="0" applyFont="1" applyFill="1" applyBorder="1" applyAlignment="1">
      <alignment horizontal="center"/>
    </xf>
    <xf numFmtId="0" fontId="2" fillId="0" borderId="71" xfId="0" applyFont="1" applyBorder="1" applyAlignment="1">
      <alignment/>
    </xf>
    <xf numFmtId="0" fontId="0" fillId="0" borderId="72" xfId="0" applyBorder="1" applyAlignment="1">
      <alignment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4" xfId="0" applyFont="1" applyBorder="1" applyAlignment="1">
      <alignment horizontal="left" indent="1"/>
    </xf>
    <xf numFmtId="0" fontId="5" fillId="0" borderId="75" xfId="0" applyFont="1" applyBorder="1" applyAlignment="1">
      <alignment horizontal="center"/>
    </xf>
    <xf numFmtId="0" fontId="2" fillId="0" borderId="72" xfId="0" applyFont="1" applyBorder="1" applyAlignment="1">
      <alignment/>
    </xf>
    <xf numFmtId="0" fontId="1" fillId="0" borderId="0" xfId="0" applyFont="1" applyAlignment="1">
      <alignment horizontal="left" indent="1"/>
    </xf>
    <xf numFmtId="0" fontId="3" fillId="0" borderId="41" xfId="0" applyFont="1" applyBorder="1" applyAlignment="1">
      <alignment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left" vertical="center" inden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left" vertical="center" indent="1"/>
    </xf>
    <xf numFmtId="0" fontId="5" fillId="35" borderId="49" xfId="0" applyNumberFormat="1" applyFont="1" applyFill="1" applyBorder="1" applyAlignment="1">
      <alignment horizontal="center" vertical="center"/>
    </xf>
    <xf numFmtId="0" fontId="5" fillId="0" borderId="8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 quotePrefix="1">
      <alignment horizontal="center" vertical="center"/>
    </xf>
    <xf numFmtId="0" fontId="5" fillId="0" borderId="91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indent="1"/>
    </xf>
    <xf numFmtId="0" fontId="5" fillId="0" borderId="93" xfId="0" applyNumberFormat="1" applyFont="1" applyBorder="1" applyAlignment="1">
      <alignment horizontal="center" vertical="center"/>
    </xf>
    <xf numFmtId="0" fontId="5" fillId="35" borderId="54" xfId="0" applyNumberFormat="1" applyFont="1" applyFill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0" fontId="5" fillId="0" borderId="94" xfId="0" applyNumberFormat="1" applyFont="1" applyBorder="1" applyAlignment="1">
      <alignment horizontal="center" vertical="center"/>
    </xf>
    <xf numFmtId="0" fontId="5" fillId="0" borderId="95" xfId="0" applyNumberFormat="1" applyFont="1" applyBorder="1" applyAlignment="1">
      <alignment horizontal="center" vertical="center"/>
    </xf>
    <xf numFmtId="0" fontId="5" fillId="35" borderId="64" xfId="0" applyNumberFormat="1" applyFont="1" applyFill="1" applyBorder="1" applyAlignment="1">
      <alignment horizontal="center" vertical="center"/>
    </xf>
    <xf numFmtId="0" fontId="5" fillId="35" borderId="56" xfId="0" applyNumberFormat="1" applyFont="1" applyFill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left" vertical="center" indent="1"/>
    </xf>
    <xf numFmtId="0" fontId="5" fillId="0" borderId="65" xfId="0" applyNumberFormat="1" applyFont="1" applyBorder="1" applyAlignment="1">
      <alignment horizontal="center" vertical="center"/>
    </xf>
    <xf numFmtId="0" fontId="5" fillId="0" borderId="98" xfId="0" applyNumberFormat="1" applyFont="1" applyFill="1" applyBorder="1" applyAlignment="1">
      <alignment horizontal="center" vertical="center"/>
    </xf>
    <xf numFmtId="0" fontId="5" fillId="0" borderId="99" xfId="0" applyNumberFormat="1" applyFont="1" applyFill="1" applyBorder="1" applyAlignment="1">
      <alignment horizontal="center" vertical="center"/>
    </xf>
    <xf numFmtId="0" fontId="5" fillId="0" borderId="100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left" indent="1"/>
    </xf>
    <xf numFmtId="0" fontId="5" fillId="0" borderId="101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8" fillId="0" borderId="0" xfId="0" applyFont="1" applyAlignment="1" quotePrefix="1">
      <alignment horizontal="left" indent="1"/>
    </xf>
    <xf numFmtId="0" fontId="5" fillId="0" borderId="1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5" fillId="0" borderId="117" xfId="0" applyFont="1" applyFill="1" applyBorder="1" applyAlignment="1">
      <alignment horizontal="center" vertical="center"/>
    </xf>
    <xf numFmtId="0" fontId="4" fillId="37" borderId="118" xfId="0" applyFont="1" applyFill="1" applyBorder="1" applyAlignment="1">
      <alignment horizontal="center" vertical="center"/>
    </xf>
    <xf numFmtId="0" fontId="4" fillId="37" borderId="118" xfId="0" applyFont="1" applyFill="1" applyBorder="1" applyAlignment="1">
      <alignment horizontal="left" vertical="center" indent="1"/>
    </xf>
    <xf numFmtId="0" fontId="5" fillId="0" borderId="118" xfId="0" applyFont="1" applyFill="1" applyBorder="1" applyAlignment="1">
      <alignment horizontal="center" vertical="top"/>
    </xf>
    <xf numFmtId="0" fontId="4" fillId="37" borderId="119" xfId="0" applyFont="1" applyFill="1" applyBorder="1" applyAlignment="1">
      <alignment horizontal="center" vertical="center"/>
    </xf>
    <xf numFmtId="0" fontId="16" fillId="38" borderId="120" xfId="0" applyFont="1" applyFill="1" applyBorder="1" applyAlignment="1">
      <alignment horizontal="center" vertical="center"/>
    </xf>
    <xf numFmtId="0" fontId="16" fillId="38" borderId="120" xfId="0" applyFont="1" applyFill="1" applyBorder="1" applyAlignment="1">
      <alignment horizontal="left" vertical="center"/>
    </xf>
    <xf numFmtId="0" fontId="16" fillId="38" borderId="120" xfId="0" applyFont="1" applyFill="1" applyBorder="1" applyAlignment="1">
      <alignment horizontal="right" vertic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2" xfId="0" applyFont="1" applyBorder="1" applyAlignment="1">
      <alignment horizontal="left" vertical="center" indent="1"/>
    </xf>
    <xf numFmtId="0" fontId="5" fillId="0" borderId="122" xfId="0" applyFont="1" applyBorder="1" applyAlignment="1">
      <alignment horizontal="center" vertical="top"/>
    </xf>
    <xf numFmtId="0" fontId="7" fillId="0" borderId="123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0" xfId="0" applyFont="1" applyBorder="1" applyAlignment="1">
      <alignment horizontal="left" vertical="center"/>
    </xf>
    <xf numFmtId="0" fontId="7" fillId="0" borderId="120" xfId="0" applyFont="1" applyBorder="1" applyAlignment="1">
      <alignment horizontal="right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5" xfId="0" applyFont="1" applyBorder="1" applyAlignment="1">
      <alignment horizontal="left" vertical="center" indent="1"/>
    </xf>
    <xf numFmtId="0" fontId="5" fillId="0" borderId="125" xfId="0" applyFont="1" applyBorder="1" applyAlignment="1">
      <alignment horizontal="center" vertical="top"/>
    </xf>
    <xf numFmtId="0" fontId="7" fillId="0" borderId="126" xfId="0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8" xfId="0" applyFont="1" applyBorder="1" applyAlignment="1">
      <alignment horizontal="left" vertical="center" indent="1"/>
    </xf>
    <xf numFmtId="0" fontId="5" fillId="0" borderId="128" xfId="0" applyFont="1" applyBorder="1" applyAlignment="1">
      <alignment horizontal="center" vertical="top"/>
    </xf>
    <xf numFmtId="0" fontId="7" fillId="0" borderId="129" xfId="0" applyFont="1" applyBorder="1" applyAlignment="1">
      <alignment horizontal="center" vertical="center"/>
    </xf>
    <xf numFmtId="0" fontId="5" fillId="39" borderId="94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left" vertical="center" indent="1"/>
    </xf>
    <xf numFmtId="0" fontId="5" fillId="39" borderId="56" xfId="0" applyNumberFormat="1" applyFont="1" applyFill="1" applyBorder="1" applyAlignment="1">
      <alignment horizontal="center" vertical="center"/>
    </xf>
    <xf numFmtId="0" fontId="5" fillId="39" borderId="55" xfId="0" applyNumberFormat="1" applyFont="1" applyFill="1" applyBorder="1" applyAlignment="1">
      <alignment horizontal="center" vertical="center"/>
    </xf>
    <xf numFmtId="0" fontId="5" fillId="39" borderId="94" xfId="0" applyNumberFormat="1" applyFont="1" applyFill="1" applyBorder="1" applyAlignment="1">
      <alignment horizontal="center" vertical="center"/>
    </xf>
    <xf numFmtId="0" fontId="5" fillId="0" borderId="95" xfId="0" applyNumberFormat="1" applyFont="1" applyFill="1" applyBorder="1" applyAlignment="1">
      <alignment horizontal="center" vertical="center"/>
    </xf>
    <xf numFmtId="0" fontId="16" fillId="40" borderId="120" xfId="0" applyFont="1" applyFill="1" applyBorder="1" applyAlignment="1">
      <alignment horizontal="left" vertical="center"/>
    </xf>
    <xf numFmtId="0" fontId="5" fillId="0" borderId="130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131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0" borderId="13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34" xfId="0" applyFont="1" applyBorder="1" applyAlignment="1">
      <alignment horizontal="center"/>
    </xf>
    <xf numFmtId="0" fontId="5" fillId="0" borderId="135" xfId="0" applyFont="1" applyBorder="1" applyAlignment="1">
      <alignment horizontal="center"/>
    </xf>
    <xf numFmtId="0" fontId="5" fillId="33" borderId="136" xfId="0" applyFont="1" applyFill="1" applyBorder="1" applyAlignment="1">
      <alignment horizontal="center"/>
    </xf>
    <xf numFmtId="0" fontId="5" fillId="33" borderId="137" xfId="0" applyFont="1" applyFill="1" applyBorder="1" applyAlignment="1">
      <alignment horizontal="center"/>
    </xf>
    <xf numFmtId="0" fontId="4" fillId="34" borderId="138" xfId="0" applyFont="1" applyFill="1" applyBorder="1" applyAlignment="1">
      <alignment horizontal="center" vertical="center"/>
    </xf>
    <xf numFmtId="0" fontId="4" fillId="34" borderId="139" xfId="0" applyFont="1" applyFill="1" applyBorder="1" applyAlignment="1">
      <alignment horizontal="center" vertical="center"/>
    </xf>
    <xf numFmtId="0" fontId="4" fillId="34" borderId="140" xfId="0" applyFont="1" applyFill="1" applyBorder="1" applyAlignment="1">
      <alignment horizontal="left" vertical="center" indent="1"/>
    </xf>
    <xf numFmtId="0" fontId="4" fillId="34" borderId="141" xfId="0" applyFont="1" applyFill="1" applyBorder="1" applyAlignment="1">
      <alignment horizontal="left" vertical="center" indent="1"/>
    </xf>
    <xf numFmtId="0" fontId="4" fillId="34" borderId="72" xfId="0" applyFont="1" applyFill="1" applyBorder="1" applyAlignment="1">
      <alignment horizontal="left" vertical="center" indent="1"/>
    </xf>
    <xf numFmtId="0" fontId="4" fillId="34" borderId="142" xfId="0" applyFont="1" applyFill="1" applyBorder="1" applyAlignment="1">
      <alignment horizontal="center"/>
    </xf>
    <xf numFmtId="0" fontId="4" fillId="34" borderId="143" xfId="0" applyFont="1" applyFill="1" applyBorder="1" applyAlignment="1">
      <alignment horizontal="center"/>
    </xf>
    <xf numFmtId="0" fontId="4" fillId="34" borderId="144" xfId="0" applyFont="1" applyFill="1" applyBorder="1" applyAlignment="1">
      <alignment horizontal="center"/>
    </xf>
    <xf numFmtId="0" fontId="4" fillId="34" borderId="97" xfId="0" applyFont="1" applyFill="1" applyBorder="1" applyAlignment="1">
      <alignment horizontal="center"/>
    </xf>
    <xf numFmtId="0" fontId="4" fillId="34" borderId="145" xfId="0" applyFont="1" applyFill="1" applyBorder="1" applyAlignment="1">
      <alignment horizontal="center"/>
    </xf>
    <xf numFmtId="0" fontId="4" fillId="34" borderId="106" xfId="0" applyFont="1" applyFill="1" applyBorder="1" applyAlignment="1">
      <alignment horizontal="center"/>
    </xf>
    <xf numFmtId="0" fontId="4" fillId="34" borderId="133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4" borderId="146" xfId="0" applyFont="1" applyFill="1" applyBorder="1" applyAlignment="1">
      <alignment horizontal="center"/>
    </xf>
    <xf numFmtId="0" fontId="4" fillId="34" borderId="147" xfId="0" applyFont="1" applyFill="1" applyBorder="1" applyAlignment="1">
      <alignment horizontal="center"/>
    </xf>
    <xf numFmtId="0" fontId="4" fillId="34" borderId="148" xfId="0" applyFont="1" applyFill="1" applyBorder="1" applyAlignment="1">
      <alignment horizontal="center"/>
    </xf>
    <xf numFmtId="0" fontId="4" fillId="34" borderId="14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51" xfId="0" applyFont="1" applyBorder="1" applyAlignment="1">
      <alignment horizontal="center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 wrapText="1"/>
    </xf>
    <xf numFmtId="0" fontId="5" fillId="0" borderId="158" xfId="0" applyFont="1" applyBorder="1" applyAlignment="1">
      <alignment horizontal="center" vertical="center" wrapText="1"/>
    </xf>
    <xf numFmtId="0" fontId="5" fillId="0" borderId="159" xfId="0" applyFont="1" applyBorder="1" applyAlignment="1">
      <alignment horizontal="center" vertical="center" wrapText="1"/>
    </xf>
    <xf numFmtId="0" fontId="5" fillId="0" borderId="160" xfId="0" applyFont="1" applyBorder="1" applyAlignment="1">
      <alignment horizontal="center" vertical="center" wrapText="1"/>
    </xf>
    <xf numFmtId="0" fontId="5" fillId="0" borderId="161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34" borderId="72" xfId="0" applyFont="1" applyFill="1" applyBorder="1" applyAlignment="1">
      <alignment horizontal="center" vertical="center"/>
    </xf>
    <xf numFmtId="0" fontId="4" fillId="34" borderId="141" xfId="0" applyFont="1" applyFill="1" applyBorder="1" applyAlignment="1">
      <alignment horizontal="center" vertical="center"/>
    </xf>
    <xf numFmtId="0" fontId="12" fillId="0" borderId="163" xfId="0" applyFont="1" applyBorder="1" applyAlignment="1">
      <alignment horizontal="center" vertical="center"/>
    </xf>
    <xf numFmtId="0" fontId="13" fillId="0" borderId="164" xfId="0" applyFont="1" applyBorder="1" applyAlignment="1">
      <alignment horizontal="center" vertical="center"/>
    </xf>
    <xf numFmtId="0" fontId="4" fillId="34" borderId="165" xfId="0" applyFont="1" applyFill="1" applyBorder="1" applyAlignment="1">
      <alignment horizontal="center"/>
    </xf>
    <xf numFmtId="0" fontId="4" fillId="34" borderId="166" xfId="0" applyFont="1" applyFill="1" applyBorder="1" applyAlignment="1">
      <alignment horizontal="center"/>
    </xf>
    <xf numFmtId="0" fontId="4" fillId="34" borderId="167" xfId="0" applyFont="1" applyFill="1" applyBorder="1" applyAlignment="1">
      <alignment horizontal="center"/>
    </xf>
    <xf numFmtId="0" fontId="11" fillId="0" borderId="152" xfId="0" applyFont="1" applyBorder="1" applyAlignment="1">
      <alignment horizontal="center" textRotation="90"/>
    </xf>
    <xf numFmtId="0" fontId="11" fillId="0" borderId="168" xfId="0" applyFont="1" applyBorder="1" applyAlignment="1">
      <alignment horizontal="center" textRotation="90"/>
    </xf>
    <xf numFmtId="0" fontId="16" fillId="38" borderId="120" xfId="0" applyFont="1" applyFill="1" applyBorder="1" applyAlignment="1">
      <alignment horizontal="left" vertical="center"/>
    </xf>
    <xf numFmtId="0" fontId="16" fillId="38" borderId="12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6" fillId="40" borderId="120" xfId="0" applyFont="1" applyFill="1" applyBorder="1" applyAlignment="1">
      <alignment horizontal="left" vertical="center"/>
    </xf>
    <xf numFmtId="0" fontId="16" fillId="40" borderId="120" xfId="0" applyFont="1" applyFill="1" applyBorder="1" applyAlignment="1">
      <alignment horizontal="right" vertical="center"/>
    </xf>
    <xf numFmtId="0" fontId="5" fillId="0" borderId="169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70" xfId="0" applyFont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/>
    </xf>
    <xf numFmtId="0" fontId="5" fillId="0" borderId="158" xfId="0" applyFont="1" applyBorder="1" applyAlignment="1">
      <alignment horizontal="center"/>
    </xf>
    <xf numFmtId="0" fontId="5" fillId="0" borderId="173" xfId="0" applyFont="1" applyBorder="1" applyAlignment="1">
      <alignment horizontal="center"/>
    </xf>
    <xf numFmtId="0" fontId="5" fillId="0" borderId="174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6" xfId="0" applyFont="1" applyBorder="1" applyAlignment="1">
      <alignment horizontal="center"/>
    </xf>
    <xf numFmtId="0" fontId="15" fillId="0" borderId="166" xfId="0" applyFont="1" applyBorder="1" applyAlignment="1">
      <alignment horizontal="center"/>
    </xf>
    <xf numFmtId="0" fontId="15" fillId="0" borderId="167" xfId="0" applyFont="1" applyBorder="1" applyAlignment="1">
      <alignment horizontal="center"/>
    </xf>
    <xf numFmtId="0" fontId="5" fillId="0" borderId="17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78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5" fillId="0" borderId="144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179" xfId="0" applyFont="1" applyBorder="1" applyAlignment="1">
      <alignment horizontal="center" vertical="center"/>
    </xf>
    <xf numFmtId="0" fontId="5" fillId="0" borderId="180" xfId="0" applyFont="1" applyBorder="1" applyAlignment="1">
      <alignment horizontal="center" vertical="center"/>
    </xf>
    <xf numFmtId="0" fontId="5" fillId="0" borderId="181" xfId="0" applyFont="1" applyBorder="1" applyAlignment="1">
      <alignment horizontal="center" vertical="center"/>
    </xf>
    <xf numFmtId="0" fontId="5" fillId="0" borderId="182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/>
    </xf>
    <xf numFmtId="0" fontId="5" fillId="0" borderId="183" xfId="0" applyFont="1" applyBorder="1" applyAlignment="1">
      <alignment horizontal="center" vertical="center" textRotation="90"/>
    </xf>
    <xf numFmtId="0" fontId="5" fillId="0" borderId="184" xfId="0" applyFont="1" applyBorder="1" applyAlignment="1">
      <alignment horizontal="center" vertical="center" textRotation="90"/>
    </xf>
    <xf numFmtId="0" fontId="5" fillId="0" borderId="166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5" fillId="0" borderId="18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86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12" fillId="0" borderId="172" xfId="0" applyFont="1" applyBorder="1" applyAlignment="1">
      <alignment horizontal="center" vertical="center"/>
    </xf>
    <xf numFmtId="0" fontId="12" fillId="0" borderId="158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60" xfId="0" applyFont="1" applyBorder="1" applyAlignment="1">
      <alignment horizontal="center" vertical="center"/>
    </xf>
    <xf numFmtId="0" fontId="5" fillId="0" borderId="187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/>
    </xf>
    <xf numFmtId="0" fontId="5" fillId="0" borderId="190" xfId="0" applyFont="1" applyBorder="1" applyAlignment="1">
      <alignment horizontal="center" vertical="center"/>
    </xf>
    <xf numFmtId="0" fontId="5" fillId="0" borderId="191" xfId="0" applyFont="1" applyBorder="1" applyAlignment="1">
      <alignment horizontal="center" vertical="center"/>
    </xf>
    <xf numFmtId="0" fontId="5" fillId="41" borderId="89" xfId="0" applyFont="1" applyFill="1" applyBorder="1" applyAlignment="1">
      <alignment horizontal="center" vertical="center"/>
    </xf>
    <xf numFmtId="0" fontId="5" fillId="41" borderId="94" xfId="0" applyFont="1" applyFill="1" applyBorder="1" applyAlignment="1">
      <alignment horizontal="center" vertical="center"/>
    </xf>
    <xf numFmtId="0" fontId="5" fillId="41" borderId="98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C1">
      <selection activeCell="A1" sqref="A1:J1"/>
    </sheetView>
  </sheetViews>
  <sheetFormatPr defaultColWidth="9.140625" defaultRowHeight="12.75"/>
  <cols>
    <col min="1" max="1" width="4.28125" style="2" customWidth="1"/>
    <col min="2" max="2" width="6.7109375" style="3" customWidth="1"/>
    <col min="3" max="3" width="29.00390625" style="3" customWidth="1"/>
    <col min="4" max="5" width="3.7109375" style="2" customWidth="1"/>
    <col min="6" max="6" width="2.7109375" style="2" customWidth="1"/>
    <col min="7" max="7" width="4.28125" style="2" customWidth="1"/>
    <col min="8" max="8" width="6.7109375" style="3" customWidth="1"/>
    <col min="9" max="9" width="29.00390625" style="3" bestFit="1" customWidth="1"/>
    <col min="10" max="10" width="5.57421875" style="2" bestFit="1" customWidth="1"/>
    <col min="11" max="11" width="5.8515625" style="0" bestFit="1" customWidth="1"/>
    <col min="12" max="12" width="4.28125" style="2" customWidth="1"/>
    <col min="13" max="13" width="6.7109375" style="3" customWidth="1"/>
    <col min="14" max="14" width="29.00390625" style="3" bestFit="1" customWidth="1"/>
    <col min="15" max="15" width="5.57421875" style="2" bestFit="1" customWidth="1"/>
    <col min="16" max="16" width="2.7109375" style="2" customWidth="1"/>
    <col min="17" max="17" width="4.28125" style="2" customWidth="1"/>
    <col min="18" max="18" width="6.7109375" style="3" customWidth="1"/>
    <col min="19" max="19" width="29.00390625" style="3" bestFit="1" customWidth="1"/>
    <col min="20" max="20" width="5.57421875" style="2" bestFit="1" customWidth="1"/>
  </cols>
  <sheetData>
    <row r="1" spans="1:20" ht="18.75">
      <c r="A1" s="240" t="s">
        <v>170</v>
      </c>
      <c r="B1" s="240"/>
      <c r="C1" s="240"/>
      <c r="D1" s="240"/>
      <c r="E1" s="240"/>
      <c r="F1" s="240"/>
      <c r="G1" s="240"/>
      <c r="H1" s="240"/>
      <c r="I1" s="240"/>
      <c r="J1" s="240"/>
      <c r="L1" s="240" t="s">
        <v>170</v>
      </c>
      <c r="M1" s="240"/>
      <c r="N1" s="240"/>
      <c r="O1" s="240"/>
      <c r="P1" s="240"/>
      <c r="Q1" s="240"/>
      <c r="R1" s="240"/>
      <c r="S1" s="240"/>
      <c r="T1" s="240"/>
    </row>
    <row r="2" ht="15" customHeight="1" thickBot="1"/>
    <row r="3" spans="1:20" ht="17.25" thickBot="1" thickTop="1">
      <c r="A3" s="205" t="s">
        <v>0</v>
      </c>
      <c r="B3" s="241"/>
      <c r="C3" s="241"/>
      <c r="D3" s="241"/>
      <c r="E3" s="242"/>
      <c r="G3" s="205">
        <v>3</v>
      </c>
      <c r="H3" s="206"/>
      <c r="I3" s="207" t="s">
        <v>155</v>
      </c>
      <c r="J3" s="208"/>
      <c r="L3" s="205">
        <v>8</v>
      </c>
      <c r="M3" s="206"/>
      <c r="N3" s="207" t="s">
        <v>160</v>
      </c>
      <c r="O3" s="208"/>
      <c r="Q3" s="205">
        <v>13</v>
      </c>
      <c r="R3" s="206"/>
      <c r="S3" s="207" t="s">
        <v>165</v>
      </c>
      <c r="T3" s="208"/>
    </row>
    <row r="4" spans="1:20" ht="15.75" customHeight="1" thickBot="1" thickTop="1">
      <c r="A4" s="236" t="s">
        <v>1</v>
      </c>
      <c r="B4" s="237"/>
      <c r="C4" s="237"/>
      <c r="D4" s="237"/>
      <c r="E4" s="196"/>
      <c r="G4" s="4" t="s">
        <v>2</v>
      </c>
      <c r="H4" s="5" t="s">
        <v>3</v>
      </c>
      <c r="I4" s="6" t="s">
        <v>4</v>
      </c>
      <c r="J4" s="7" t="s">
        <v>5</v>
      </c>
      <c r="L4" s="4" t="s">
        <v>2</v>
      </c>
      <c r="M4" s="5" t="s">
        <v>3</v>
      </c>
      <c r="N4" s="6" t="s">
        <v>4</v>
      </c>
      <c r="O4" s="7" t="s">
        <v>5</v>
      </c>
      <c r="Q4" s="4" t="s">
        <v>2</v>
      </c>
      <c r="R4" s="5" t="s">
        <v>3</v>
      </c>
      <c r="S4" s="6" t="s">
        <v>4</v>
      </c>
      <c r="T4" s="7" t="s">
        <v>5</v>
      </c>
    </row>
    <row r="5" spans="1:20" ht="15.75" customHeight="1" thickTop="1">
      <c r="A5" s="8">
        <v>1</v>
      </c>
      <c r="B5" s="9" t="s">
        <v>3</v>
      </c>
      <c r="C5" s="10" t="s">
        <v>6</v>
      </c>
      <c r="D5" s="238" t="s">
        <v>5</v>
      </c>
      <c r="E5" s="239"/>
      <c r="F5" s="11"/>
      <c r="G5" s="12">
        <v>1</v>
      </c>
      <c r="H5" s="13" t="s">
        <v>9</v>
      </c>
      <c r="I5" s="14" t="s">
        <v>7</v>
      </c>
      <c r="J5" s="15">
        <v>2259</v>
      </c>
      <c r="L5" s="12">
        <v>1</v>
      </c>
      <c r="M5" s="13" t="s">
        <v>35</v>
      </c>
      <c r="N5" s="14" t="s">
        <v>82</v>
      </c>
      <c r="O5" s="15">
        <v>2463</v>
      </c>
      <c r="Q5" s="12">
        <v>1</v>
      </c>
      <c r="R5" s="13" t="s">
        <v>52</v>
      </c>
      <c r="S5" s="14" t="s">
        <v>117</v>
      </c>
      <c r="T5" s="15">
        <v>2348</v>
      </c>
    </row>
    <row r="6" spans="1:20" ht="15.75" customHeight="1">
      <c r="A6" s="17"/>
      <c r="B6" s="18"/>
      <c r="C6" s="18"/>
      <c r="E6" s="19"/>
      <c r="G6" s="20">
        <v>2</v>
      </c>
      <c r="H6" s="21" t="s">
        <v>9</v>
      </c>
      <c r="I6" s="22" t="s">
        <v>10</v>
      </c>
      <c r="J6" s="23">
        <v>2260</v>
      </c>
      <c r="L6" s="20">
        <v>2</v>
      </c>
      <c r="M6" s="21" t="s">
        <v>35</v>
      </c>
      <c r="N6" s="22" t="s">
        <v>83</v>
      </c>
      <c r="O6" s="23">
        <v>2450</v>
      </c>
      <c r="Q6" s="20">
        <v>2</v>
      </c>
      <c r="R6" s="21" t="s">
        <v>9</v>
      </c>
      <c r="S6" s="22" t="s">
        <v>118</v>
      </c>
      <c r="T6" s="23">
        <v>0</v>
      </c>
    </row>
    <row r="7" spans="1:20" ht="15.75" customHeight="1">
      <c r="A7" s="24"/>
      <c r="B7" s="25"/>
      <c r="C7" s="25"/>
      <c r="E7" s="26"/>
      <c r="G7" s="20">
        <v>3</v>
      </c>
      <c r="H7" s="21" t="s">
        <v>9</v>
      </c>
      <c r="I7" s="22" t="s">
        <v>16</v>
      </c>
      <c r="J7" s="23">
        <v>2218</v>
      </c>
      <c r="L7" s="20">
        <v>3</v>
      </c>
      <c r="M7" s="21" t="s">
        <v>27</v>
      </c>
      <c r="N7" s="22" t="s">
        <v>84</v>
      </c>
      <c r="O7" s="23">
        <v>2377</v>
      </c>
      <c r="Q7" s="20">
        <v>3</v>
      </c>
      <c r="R7" s="21" t="s">
        <v>9</v>
      </c>
      <c r="S7" s="22" t="s">
        <v>119</v>
      </c>
      <c r="T7" s="23">
        <v>0</v>
      </c>
    </row>
    <row r="8" spans="1:20" ht="15.75" customHeight="1">
      <c r="A8" s="27"/>
      <c r="B8" s="28"/>
      <c r="C8" s="28"/>
      <c r="E8" s="29"/>
      <c r="G8" s="20">
        <v>4</v>
      </c>
      <c r="H8" s="21" t="s">
        <v>9</v>
      </c>
      <c r="I8" s="22" t="s">
        <v>49</v>
      </c>
      <c r="J8" s="23">
        <v>2148</v>
      </c>
      <c r="L8" s="20">
        <v>4</v>
      </c>
      <c r="M8" s="21" t="s">
        <v>9</v>
      </c>
      <c r="N8" s="22" t="s">
        <v>85</v>
      </c>
      <c r="O8" s="23">
        <v>2222</v>
      </c>
      <c r="Q8" s="20">
        <v>4</v>
      </c>
      <c r="R8" s="21" t="s">
        <v>120</v>
      </c>
      <c r="S8" s="22" t="s">
        <v>121</v>
      </c>
      <c r="T8" s="23">
        <v>2044</v>
      </c>
    </row>
    <row r="9" spans="1:20" ht="15.75" customHeight="1">
      <c r="A9" s="30">
        <v>5</v>
      </c>
      <c r="B9" s="31" t="s">
        <v>3</v>
      </c>
      <c r="C9" s="32" t="s">
        <v>14</v>
      </c>
      <c r="D9" s="222" t="s">
        <v>5</v>
      </c>
      <c r="E9" s="223"/>
      <c r="G9" s="20">
        <v>5</v>
      </c>
      <c r="H9" s="21" t="s">
        <v>9</v>
      </c>
      <c r="I9" s="22" t="s">
        <v>13</v>
      </c>
      <c r="J9" s="23">
        <v>2186</v>
      </c>
      <c r="L9" s="20">
        <v>5</v>
      </c>
      <c r="M9" s="21" t="s">
        <v>9</v>
      </c>
      <c r="N9" s="22" t="s">
        <v>86</v>
      </c>
      <c r="O9" s="23">
        <v>1893</v>
      </c>
      <c r="Q9" s="20">
        <v>5</v>
      </c>
      <c r="R9" s="21" t="s">
        <v>9</v>
      </c>
      <c r="S9" s="22" t="s">
        <v>122</v>
      </c>
      <c r="T9" s="23">
        <v>0</v>
      </c>
    </row>
    <row r="10" spans="1:20" ht="15.75" customHeight="1">
      <c r="A10" s="33">
        <v>6</v>
      </c>
      <c r="B10" s="34" t="s">
        <v>3</v>
      </c>
      <c r="C10" s="35" t="s">
        <v>17</v>
      </c>
      <c r="D10" s="224" t="s">
        <v>5</v>
      </c>
      <c r="E10" s="225"/>
      <c r="G10" s="36">
        <v>6</v>
      </c>
      <c r="H10" s="37" t="s">
        <v>9</v>
      </c>
      <c r="I10" s="38" t="s">
        <v>21</v>
      </c>
      <c r="J10" s="39">
        <v>2159</v>
      </c>
      <c r="L10" s="36">
        <v>6</v>
      </c>
      <c r="M10" s="37" t="s">
        <v>87</v>
      </c>
      <c r="N10" s="38" t="s">
        <v>88</v>
      </c>
      <c r="O10" s="39">
        <v>2255</v>
      </c>
      <c r="Q10" s="36">
        <v>6</v>
      </c>
      <c r="R10" s="37" t="s">
        <v>9</v>
      </c>
      <c r="S10" s="38" t="s">
        <v>123</v>
      </c>
      <c r="T10" s="39">
        <v>0</v>
      </c>
    </row>
    <row r="11" spans="1:20" ht="15.75" customHeight="1" thickBot="1">
      <c r="A11" s="40">
        <v>7</v>
      </c>
      <c r="B11" s="41" t="s">
        <v>3</v>
      </c>
      <c r="C11" s="42" t="s">
        <v>19</v>
      </c>
      <c r="D11" s="203" t="s">
        <v>5</v>
      </c>
      <c r="E11" s="204"/>
      <c r="G11" s="40">
        <v>7</v>
      </c>
      <c r="H11" s="41" t="s">
        <v>9</v>
      </c>
      <c r="I11" s="42">
        <v>0</v>
      </c>
      <c r="J11" s="43">
        <v>0</v>
      </c>
      <c r="L11" s="40">
        <v>7</v>
      </c>
      <c r="M11" s="41" t="s">
        <v>9</v>
      </c>
      <c r="N11" s="42" t="s">
        <v>89</v>
      </c>
      <c r="O11" s="43">
        <v>0</v>
      </c>
      <c r="Q11" s="40">
        <v>7</v>
      </c>
      <c r="R11" s="41" t="s">
        <v>9</v>
      </c>
      <c r="S11" s="42" t="s">
        <v>124</v>
      </c>
      <c r="T11" s="43">
        <v>0</v>
      </c>
    </row>
    <row r="12" ht="15.75" customHeight="1" thickBot="1" thickTop="1">
      <c r="A12"/>
    </row>
    <row r="13" spans="1:20" ht="17.25" thickBot="1" thickTop="1">
      <c r="A13" s="226" t="s">
        <v>2</v>
      </c>
      <c r="B13" s="227"/>
      <c r="C13" s="230" t="s">
        <v>23</v>
      </c>
      <c r="D13" s="232" t="s">
        <v>24</v>
      </c>
      <c r="E13" s="233"/>
      <c r="G13" s="205">
        <v>4</v>
      </c>
      <c r="H13" s="206"/>
      <c r="I13" s="207" t="s">
        <v>156</v>
      </c>
      <c r="J13" s="208"/>
      <c r="L13" s="205">
        <v>9</v>
      </c>
      <c r="M13" s="206"/>
      <c r="N13" s="207" t="s">
        <v>161</v>
      </c>
      <c r="O13" s="208"/>
      <c r="Q13" s="205">
        <v>14</v>
      </c>
      <c r="R13" s="206"/>
      <c r="S13" s="207" t="s">
        <v>166</v>
      </c>
      <c r="T13" s="208"/>
    </row>
    <row r="14" spans="1:20" ht="15.75" customHeight="1" thickBot="1" thickTop="1">
      <c r="A14" s="228"/>
      <c r="B14" s="229"/>
      <c r="C14" s="231"/>
      <c r="D14" s="234"/>
      <c r="E14" s="235"/>
      <c r="G14" s="4" t="s">
        <v>2</v>
      </c>
      <c r="H14" s="5" t="s">
        <v>3</v>
      </c>
      <c r="I14" s="6" t="s">
        <v>4</v>
      </c>
      <c r="J14" s="7" t="s">
        <v>5</v>
      </c>
      <c r="L14" s="4" t="s">
        <v>2</v>
      </c>
      <c r="M14" s="5" t="s">
        <v>3</v>
      </c>
      <c r="N14" s="6" t="s">
        <v>4</v>
      </c>
      <c r="O14" s="7" t="s">
        <v>5</v>
      </c>
      <c r="Q14" s="4" t="s">
        <v>2</v>
      </c>
      <c r="R14" s="5" t="s">
        <v>3</v>
      </c>
      <c r="S14" s="6" t="s">
        <v>4</v>
      </c>
      <c r="T14" s="7" t="s">
        <v>5</v>
      </c>
    </row>
    <row r="15" spans="1:20" ht="15.75" customHeight="1" thickTop="1">
      <c r="A15" s="218">
        <v>1</v>
      </c>
      <c r="B15" s="219"/>
      <c r="C15" s="44" t="s">
        <v>153</v>
      </c>
      <c r="D15" s="220">
        <v>1648</v>
      </c>
      <c r="E15" s="221"/>
      <c r="G15" s="12">
        <v>1</v>
      </c>
      <c r="H15" s="13" t="s">
        <v>9</v>
      </c>
      <c r="I15" s="14" t="s">
        <v>51</v>
      </c>
      <c r="J15" s="15">
        <v>2153</v>
      </c>
      <c r="L15" s="12">
        <v>1</v>
      </c>
      <c r="M15" s="13" t="s">
        <v>52</v>
      </c>
      <c r="N15" s="14" t="s">
        <v>90</v>
      </c>
      <c r="O15" s="15">
        <v>2369</v>
      </c>
      <c r="Q15" s="12">
        <v>1</v>
      </c>
      <c r="R15" s="13" t="s">
        <v>9</v>
      </c>
      <c r="S15" s="14" t="s">
        <v>125</v>
      </c>
      <c r="T15" s="15">
        <v>2093</v>
      </c>
    </row>
    <row r="16" spans="1:20" ht="15.75" customHeight="1">
      <c r="A16" s="214">
        <v>2</v>
      </c>
      <c r="B16" s="215"/>
      <c r="C16" s="45" t="s">
        <v>154</v>
      </c>
      <c r="D16" s="216">
        <v>2444</v>
      </c>
      <c r="E16" s="217"/>
      <c r="G16" s="20">
        <v>2</v>
      </c>
      <c r="H16" s="21" t="s">
        <v>52</v>
      </c>
      <c r="I16" s="22" t="s">
        <v>53</v>
      </c>
      <c r="J16" s="23">
        <v>2137</v>
      </c>
      <c r="L16" s="20">
        <v>2</v>
      </c>
      <c r="M16" s="21" t="s">
        <v>9</v>
      </c>
      <c r="N16" s="22" t="s">
        <v>91</v>
      </c>
      <c r="O16" s="23">
        <v>2116</v>
      </c>
      <c r="Q16" s="20">
        <v>2</v>
      </c>
      <c r="R16" s="21" t="s">
        <v>9</v>
      </c>
      <c r="S16" s="22" t="s">
        <v>126</v>
      </c>
      <c r="T16" s="23">
        <v>1959</v>
      </c>
    </row>
    <row r="17" spans="1:20" ht="15.75" customHeight="1">
      <c r="A17" s="214">
        <v>3</v>
      </c>
      <c r="B17" s="215"/>
      <c r="C17" s="45" t="s">
        <v>155</v>
      </c>
      <c r="D17" s="216">
        <v>2205</v>
      </c>
      <c r="E17" s="217"/>
      <c r="G17" s="20">
        <v>3</v>
      </c>
      <c r="H17" s="21" t="s">
        <v>9</v>
      </c>
      <c r="I17" s="22" t="s">
        <v>54</v>
      </c>
      <c r="J17" s="23">
        <v>2011</v>
      </c>
      <c r="L17" s="20">
        <v>3</v>
      </c>
      <c r="M17" s="21" t="s">
        <v>9</v>
      </c>
      <c r="N17" s="22" t="s">
        <v>92</v>
      </c>
      <c r="O17" s="23">
        <v>2109</v>
      </c>
      <c r="Q17" s="20">
        <v>3</v>
      </c>
      <c r="R17" s="21" t="s">
        <v>9</v>
      </c>
      <c r="S17" s="22" t="s">
        <v>127</v>
      </c>
      <c r="T17" s="23">
        <v>0</v>
      </c>
    </row>
    <row r="18" spans="1:20" ht="15.75" customHeight="1">
      <c r="A18" s="214">
        <v>4</v>
      </c>
      <c r="B18" s="215"/>
      <c r="C18" s="45" t="s">
        <v>156</v>
      </c>
      <c r="D18" s="216">
        <v>2058</v>
      </c>
      <c r="E18" s="217"/>
      <c r="G18" s="20">
        <v>4</v>
      </c>
      <c r="H18" s="21" t="s">
        <v>9</v>
      </c>
      <c r="I18" s="22" t="s">
        <v>55</v>
      </c>
      <c r="J18" s="23">
        <v>2083</v>
      </c>
      <c r="L18" s="20">
        <v>4</v>
      </c>
      <c r="M18" s="21" t="s">
        <v>9</v>
      </c>
      <c r="N18" s="22" t="s">
        <v>93</v>
      </c>
      <c r="O18" s="23">
        <v>2089</v>
      </c>
      <c r="Q18" s="20">
        <v>4</v>
      </c>
      <c r="R18" s="21" t="s">
        <v>9</v>
      </c>
      <c r="S18" s="22" t="s">
        <v>128</v>
      </c>
      <c r="T18" s="23">
        <v>0</v>
      </c>
    </row>
    <row r="19" spans="1:20" ht="15.75" customHeight="1">
      <c r="A19" s="214">
        <v>5</v>
      </c>
      <c r="B19" s="215"/>
      <c r="C19" s="45" t="s">
        <v>157</v>
      </c>
      <c r="D19" s="216">
        <v>1439</v>
      </c>
      <c r="E19" s="217"/>
      <c r="G19" s="20">
        <v>5</v>
      </c>
      <c r="H19" s="21" t="s">
        <v>9</v>
      </c>
      <c r="I19" s="22" t="s">
        <v>56</v>
      </c>
      <c r="J19" s="23">
        <v>2055</v>
      </c>
      <c r="L19" s="20">
        <v>5</v>
      </c>
      <c r="M19" s="21" t="s">
        <v>9</v>
      </c>
      <c r="N19" s="22" t="s">
        <v>94</v>
      </c>
      <c r="O19" s="23">
        <v>2068</v>
      </c>
      <c r="Q19" s="20">
        <v>5</v>
      </c>
      <c r="R19" s="21" t="s">
        <v>9</v>
      </c>
      <c r="S19" s="22" t="s">
        <v>129</v>
      </c>
      <c r="T19" s="23">
        <v>1871</v>
      </c>
    </row>
    <row r="20" spans="1:20" ht="15.75" customHeight="1">
      <c r="A20" s="214">
        <v>6</v>
      </c>
      <c r="B20" s="215"/>
      <c r="C20" s="45" t="s">
        <v>158</v>
      </c>
      <c r="D20" s="216">
        <v>1323</v>
      </c>
      <c r="E20" s="217"/>
      <c r="G20" s="36">
        <v>6</v>
      </c>
      <c r="H20" s="37" t="s">
        <v>9</v>
      </c>
      <c r="I20" s="38" t="s">
        <v>57</v>
      </c>
      <c r="J20" s="39">
        <v>2015</v>
      </c>
      <c r="L20" s="36">
        <v>6</v>
      </c>
      <c r="M20" s="37" t="s">
        <v>9</v>
      </c>
      <c r="N20" s="38" t="s">
        <v>95</v>
      </c>
      <c r="O20" s="39">
        <v>2064</v>
      </c>
      <c r="Q20" s="36">
        <v>6</v>
      </c>
      <c r="R20" s="37" t="s">
        <v>9</v>
      </c>
      <c r="S20" s="38" t="s">
        <v>130</v>
      </c>
      <c r="T20" s="39">
        <v>0</v>
      </c>
    </row>
    <row r="21" spans="1:20" ht="15.75" customHeight="1" thickBot="1">
      <c r="A21" s="214">
        <v>7</v>
      </c>
      <c r="B21" s="215"/>
      <c r="C21" s="45" t="s">
        <v>159</v>
      </c>
      <c r="D21" s="216">
        <v>1324</v>
      </c>
      <c r="E21" s="217"/>
      <c r="G21" s="40">
        <v>7</v>
      </c>
      <c r="H21" s="41" t="s">
        <v>9</v>
      </c>
      <c r="I21" s="42" t="s">
        <v>58</v>
      </c>
      <c r="J21" s="43">
        <v>1953</v>
      </c>
      <c r="L21" s="40">
        <v>7</v>
      </c>
      <c r="M21" s="41" t="s">
        <v>9</v>
      </c>
      <c r="N21" s="42">
        <v>0</v>
      </c>
      <c r="O21" s="43">
        <v>0</v>
      </c>
      <c r="Q21" s="40">
        <v>7</v>
      </c>
      <c r="R21" s="41" t="s">
        <v>9</v>
      </c>
      <c r="S21" s="42" t="s">
        <v>131</v>
      </c>
      <c r="T21" s="43">
        <v>0</v>
      </c>
    </row>
    <row r="22" spans="1:20" ht="15.75" customHeight="1" thickBot="1" thickTop="1">
      <c r="A22" s="214">
        <v>8</v>
      </c>
      <c r="B22" s="215"/>
      <c r="C22" s="45" t="s">
        <v>160</v>
      </c>
      <c r="D22" s="216">
        <v>2123</v>
      </c>
      <c r="E22" s="217"/>
      <c r="I22"/>
      <c r="J22"/>
      <c r="N22"/>
      <c r="O22"/>
      <c r="S22"/>
      <c r="T22"/>
    </row>
    <row r="23" spans="1:20" ht="17.25" thickBot="1" thickTop="1">
      <c r="A23" s="214">
        <v>9</v>
      </c>
      <c r="B23" s="215"/>
      <c r="C23" s="45" t="s">
        <v>161</v>
      </c>
      <c r="D23" s="216">
        <v>2136</v>
      </c>
      <c r="E23" s="217"/>
      <c r="G23" s="205">
        <v>5</v>
      </c>
      <c r="H23" s="206"/>
      <c r="I23" s="207" t="s">
        <v>157</v>
      </c>
      <c r="J23" s="208"/>
      <c r="L23" s="205">
        <v>10</v>
      </c>
      <c r="M23" s="206"/>
      <c r="N23" s="207" t="s">
        <v>162</v>
      </c>
      <c r="O23" s="208"/>
      <c r="Q23" s="205">
        <v>15</v>
      </c>
      <c r="R23" s="206"/>
      <c r="S23" s="207" t="s">
        <v>167</v>
      </c>
      <c r="T23" s="208"/>
    </row>
    <row r="24" spans="1:20" ht="15.75" customHeight="1" thickBot="1" thickTop="1">
      <c r="A24" s="214">
        <v>10</v>
      </c>
      <c r="B24" s="215"/>
      <c r="C24" s="45" t="s">
        <v>162</v>
      </c>
      <c r="D24" s="216">
        <v>1453</v>
      </c>
      <c r="E24" s="217"/>
      <c r="G24" s="4" t="s">
        <v>2</v>
      </c>
      <c r="H24" s="5" t="s">
        <v>3</v>
      </c>
      <c r="I24" s="6" t="s">
        <v>4</v>
      </c>
      <c r="J24" s="7" t="s">
        <v>5</v>
      </c>
      <c r="L24" s="4" t="s">
        <v>2</v>
      </c>
      <c r="M24" s="5" t="s">
        <v>3</v>
      </c>
      <c r="N24" s="6" t="s">
        <v>4</v>
      </c>
      <c r="O24" s="7" t="s">
        <v>5</v>
      </c>
      <c r="Q24" s="4" t="s">
        <v>2</v>
      </c>
      <c r="R24" s="5" t="s">
        <v>3</v>
      </c>
      <c r="S24" s="6" t="s">
        <v>4</v>
      </c>
      <c r="T24" s="7" t="s">
        <v>5</v>
      </c>
    </row>
    <row r="25" spans="1:20" ht="15.75" customHeight="1" thickTop="1">
      <c r="A25" s="214">
        <v>11</v>
      </c>
      <c r="B25" s="215"/>
      <c r="C25" s="45" t="s">
        <v>163</v>
      </c>
      <c r="D25" s="216">
        <v>1200</v>
      </c>
      <c r="E25" s="217"/>
      <c r="G25" s="12">
        <v>1</v>
      </c>
      <c r="H25" s="13" t="s">
        <v>9</v>
      </c>
      <c r="I25" s="14" t="s">
        <v>61</v>
      </c>
      <c r="J25" s="15">
        <v>0</v>
      </c>
      <c r="L25" s="12">
        <v>1</v>
      </c>
      <c r="M25" s="13" t="s">
        <v>9</v>
      </c>
      <c r="N25" s="14" t="s">
        <v>96</v>
      </c>
      <c r="O25" s="15">
        <v>0</v>
      </c>
      <c r="Q25" s="12">
        <v>1</v>
      </c>
      <c r="R25" s="13" t="s">
        <v>9</v>
      </c>
      <c r="S25" s="14" t="s">
        <v>132</v>
      </c>
      <c r="T25" s="15">
        <v>2415</v>
      </c>
    </row>
    <row r="26" spans="1:20" ht="15.75" customHeight="1">
      <c r="A26" s="214">
        <v>12</v>
      </c>
      <c r="B26" s="215"/>
      <c r="C26" s="45" t="s">
        <v>164</v>
      </c>
      <c r="D26" s="216">
        <v>2138</v>
      </c>
      <c r="E26" s="217"/>
      <c r="G26" s="20">
        <v>2</v>
      </c>
      <c r="H26" s="21" t="s">
        <v>9</v>
      </c>
      <c r="I26" s="22" t="s">
        <v>62</v>
      </c>
      <c r="J26" s="23">
        <v>2065</v>
      </c>
      <c r="L26" s="20">
        <v>2</v>
      </c>
      <c r="M26" s="21" t="s">
        <v>9</v>
      </c>
      <c r="N26" s="22" t="s">
        <v>97</v>
      </c>
      <c r="O26" s="23">
        <v>0</v>
      </c>
      <c r="Q26" s="20">
        <v>2</v>
      </c>
      <c r="R26" s="21" t="s">
        <v>9</v>
      </c>
      <c r="S26" s="22" t="s">
        <v>133</v>
      </c>
      <c r="T26" s="23">
        <v>2353</v>
      </c>
    </row>
    <row r="27" spans="1:20" ht="15.75" customHeight="1">
      <c r="A27" s="214">
        <v>13</v>
      </c>
      <c r="B27" s="215"/>
      <c r="C27" s="45" t="s">
        <v>165</v>
      </c>
      <c r="D27" s="216">
        <v>1485</v>
      </c>
      <c r="E27" s="217"/>
      <c r="G27" s="20">
        <v>3</v>
      </c>
      <c r="H27" s="21" t="s">
        <v>9</v>
      </c>
      <c r="I27" s="22" t="s">
        <v>63</v>
      </c>
      <c r="J27" s="23">
        <v>2011</v>
      </c>
      <c r="L27" s="20">
        <v>3</v>
      </c>
      <c r="M27" s="21" t="s">
        <v>9</v>
      </c>
      <c r="N27" s="22" t="s">
        <v>98</v>
      </c>
      <c r="O27" s="23">
        <v>2019</v>
      </c>
      <c r="Q27" s="20">
        <v>3</v>
      </c>
      <c r="R27" s="21" t="s">
        <v>52</v>
      </c>
      <c r="S27" s="22" t="s">
        <v>134</v>
      </c>
      <c r="T27" s="23">
        <v>2220</v>
      </c>
    </row>
    <row r="28" spans="1:20" ht="15.75" customHeight="1">
      <c r="A28" s="214">
        <v>14</v>
      </c>
      <c r="B28" s="215"/>
      <c r="C28" s="45" t="s">
        <v>166</v>
      </c>
      <c r="D28" s="216">
        <v>1532</v>
      </c>
      <c r="E28" s="217"/>
      <c r="G28" s="20">
        <v>4</v>
      </c>
      <c r="H28" s="21" t="s">
        <v>9</v>
      </c>
      <c r="I28" s="22" t="s">
        <v>64</v>
      </c>
      <c r="J28" s="23">
        <v>0</v>
      </c>
      <c r="L28" s="20">
        <v>4</v>
      </c>
      <c r="M28" s="21" t="s">
        <v>52</v>
      </c>
      <c r="N28" s="22" t="s">
        <v>99</v>
      </c>
      <c r="O28" s="23">
        <v>0</v>
      </c>
      <c r="Q28" s="20">
        <v>4</v>
      </c>
      <c r="R28" s="21" t="s">
        <v>9</v>
      </c>
      <c r="S28" s="22" t="s">
        <v>135</v>
      </c>
      <c r="T28" s="23">
        <v>2205</v>
      </c>
    </row>
    <row r="29" spans="1:20" ht="15.75" customHeight="1">
      <c r="A29" s="214">
        <v>15</v>
      </c>
      <c r="B29" s="215"/>
      <c r="C29" s="45" t="s">
        <v>167</v>
      </c>
      <c r="D29" s="216">
        <v>1960</v>
      </c>
      <c r="E29" s="217"/>
      <c r="G29" s="20">
        <v>5</v>
      </c>
      <c r="H29" s="21" t="s">
        <v>9</v>
      </c>
      <c r="I29" s="22" t="s">
        <v>65</v>
      </c>
      <c r="J29" s="23">
        <v>0</v>
      </c>
      <c r="L29" s="20">
        <v>5</v>
      </c>
      <c r="M29" s="21" t="s">
        <v>9</v>
      </c>
      <c r="N29" s="22" t="s">
        <v>100</v>
      </c>
      <c r="O29" s="23">
        <v>2152</v>
      </c>
      <c r="Q29" s="20">
        <v>5</v>
      </c>
      <c r="R29" s="21" t="s">
        <v>9</v>
      </c>
      <c r="S29" s="22" t="s">
        <v>136</v>
      </c>
      <c r="T29" s="23">
        <v>0</v>
      </c>
    </row>
    <row r="30" spans="1:20" ht="15.75" customHeight="1">
      <c r="A30" s="214">
        <v>16</v>
      </c>
      <c r="B30" s="215"/>
      <c r="C30" s="45" t="s">
        <v>168</v>
      </c>
      <c r="D30" s="216">
        <v>1850</v>
      </c>
      <c r="E30" s="217"/>
      <c r="G30" s="36">
        <v>6</v>
      </c>
      <c r="H30" s="37" t="s">
        <v>9</v>
      </c>
      <c r="I30" s="38" t="s">
        <v>66</v>
      </c>
      <c r="J30" s="39">
        <v>0</v>
      </c>
      <c r="L30" s="36">
        <v>6</v>
      </c>
      <c r="M30" s="37" t="s">
        <v>9</v>
      </c>
      <c r="N30" s="38" t="s">
        <v>101</v>
      </c>
      <c r="O30" s="39">
        <v>0</v>
      </c>
      <c r="Q30" s="36">
        <v>6</v>
      </c>
      <c r="R30" s="37" t="s">
        <v>9</v>
      </c>
      <c r="S30" s="38" t="s">
        <v>137</v>
      </c>
      <c r="T30" s="39">
        <v>0</v>
      </c>
    </row>
    <row r="31" spans="1:20" ht="15.75" customHeight="1" thickBot="1">
      <c r="A31" s="210">
        <v>17</v>
      </c>
      <c r="B31" s="211"/>
      <c r="C31" s="46" t="s">
        <v>169</v>
      </c>
      <c r="D31" s="212">
        <v>1359</v>
      </c>
      <c r="E31" s="213"/>
      <c r="G31" s="40">
        <v>7</v>
      </c>
      <c r="H31" s="41" t="s">
        <v>9</v>
      </c>
      <c r="I31" s="42" t="s">
        <v>67</v>
      </c>
      <c r="J31" s="43">
        <v>0</v>
      </c>
      <c r="L31" s="40">
        <v>7</v>
      </c>
      <c r="M31" s="41" t="s">
        <v>9</v>
      </c>
      <c r="N31" s="42" t="s">
        <v>102</v>
      </c>
      <c r="O31" s="43">
        <v>0</v>
      </c>
      <c r="Q31" s="40">
        <v>7</v>
      </c>
      <c r="R31" s="41" t="s">
        <v>9</v>
      </c>
      <c r="S31" s="42" t="s">
        <v>138</v>
      </c>
      <c r="T31" s="43">
        <v>2129</v>
      </c>
    </row>
    <row r="32" spans="9:20" ht="15.75" customHeight="1" thickBot="1" thickTop="1">
      <c r="I32"/>
      <c r="J32"/>
      <c r="N32"/>
      <c r="O32"/>
      <c r="S32"/>
      <c r="T32"/>
    </row>
    <row r="33" spans="1:20" ht="17.25" thickBot="1" thickTop="1">
      <c r="A33" s="205">
        <v>1</v>
      </c>
      <c r="B33" s="206"/>
      <c r="C33" s="207" t="s">
        <v>153</v>
      </c>
      <c r="D33" s="209"/>
      <c r="E33" s="208"/>
      <c r="G33" s="205">
        <v>6</v>
      </c>
      <c r="H33" s="206"/>
      <c r="I33" s="207" t="s">
        <v>158</v>
      </c>
      <c r="J33" s="208"/>
      <c r="L33" s="205">
        <v>11</v>
      </c>
      <c r="M33" s="206"/>
      <c r="N33" s="207" t="s">
        <v>163</v>
      </c>
      <c r="O33" s="208"/>
      <c r="Q33" s="205">
        <v>16</v>
      </c>
      <c r="R33" s="206"/>
      <c r="S33" s="207" t="s">
        <v>168</v>
      </c>
      <c r="T33" s="208"/>
    </row>
    <row r="34" spans="1:20" ht="15.75" customHeight="1" thickBot="1" thickTop="1">
      <c r="A34" s="4" t="s">
        <v>2</v>
      </c>
      <c r="B34" s="5" t="s">
        <v>3</v>
      </c>
      <c r="C34" s="6" t="s">
        <v>4</v>
      </c>
      <c r="D34" s="195" t="s">
        <v>5</v>
      </c>
      <c r="E34" s="196"/>
      <c r="F34" s="16"/>
      <c r="G34" s="4" t="s">
        <v>2</v>
      </c>
      <c r="H34" s="5" t="s">
        <v>3</v>
      </c>
      <c r="I34" s="6" t="s">
        <v>4</v>
      </c>
      <c r="J34" s="7" t="s">
        <v>5</v>
      </c>
      <c r="L34" s="4" t="s">
        <v>2</v>
      </c>
      <c r="M34" s="5" t="s">
        <v>3</v>
      </c>
      <c r="N34" s="6" t="s">
        <v>4</v>
      </c>
      <c r="O34" s="7" t="s">
        <v>5</v>
      </c>
      <c r="P34" s="16"/>
      <c r="Q34" s="4" t="s">
        <v>2</v>
      </c>
      <c r="R34" s="5" t="s">
        <v>3</v>
      </c>
      <c r="S34" s="6" t="s">
        <v>4</v>
      </c>
      <c r="T34" s="7" t="s">
        <v>5</v>
      </c>
    </row>
    <row r="35" spans="1:20" ht="15.75" customHeight="1" thickTop="1">
      <c r="A35" s="12">
        <v>1</v>
      </c>
      <c r="B35" s="13" t="s">
        <v>9</v>
      </c>
      <c r="C35" s="14" t="s">
        <v>11</v>
      </c>
      <c r="D35" s="197">
        <v>2012</v>
      </c>
      <c r="E35" s="198"/>
      <c r="F35" s="16"/>
      <c r="G35" s="12">
        <v>1</v>
      </c>
      <c r="H35" s="13" t="s">
        <v>9</v>
      </c>
      <c r="I35" s="14" t="s">
        <v>68</v>
      </c>
      <c r="J35" s="15">
        <v>2062</v>
      </c>
      <c r="L35" s="12">
        <v>1</v>
      </c>
      <c r="M35" s="13" t="s">
        <v>9</v>
      </c>
      <c r="N35" s="14" t="s">
        <v>103</v>
      </c>
      <c r="O35" s="15">
        <v>0</v>
      </c>
      <c r="P35" s="16"/>
      <c r="Q35" s="12">
        <v>1</v>
      </c>
      <c r="R35" s="13" t="s">
        <v>9</v>
      </c>
      <c r="S35" s="14" t="s">
        <v>139</v>
      </c>
      <c r="T35" s="15">
        <v>0</v>
      </c>
    </row>
    <row r="36" spans="1:20" ht="15.75" customHeight="1">
      <c r="A36" s="20">
        <v>2</v>
      </c>
      <c r="B36" s="21" t="s">
        <v>9</v>
      </c>
      <c r="C36" s="22" t="s">
        <v>15</v>
      </c>
      <c r="D36" s="199">
        <v>2080</v>
      </c>
      <c r="E36" s="200"/>
      <c r="F36" s="16"/>
      <c r="G36" s="20">
        <v>2</v>
      </c>
      <c r="H36" s="21" t="s">
        <v>9</v>
      </c>
      <c r="I36" s="22" t="s">
        <v>69</v>
      </c>
      <c r="J36" s="23">
        <v>0</v>
      </c>
      <c r="L36" s="20">
        <v>2</v>
      </c>
      <c r="M36" s="21" t="s">
        <v>9</v>
      </c>
      <c r="N36" s="22" t="s">
        <v>104</v>
      </c>
      <c r="O36" s="23">
        <v>0</v>
      </c>
      <c r="P36" s="16"/>
      <c r="Q36" s="20">
        <v>2</v>
      </c>
      <c r="R36" s="21" t="s">
        <v>52</v>
      </c>
      <c r="S36" s="22" t="s">
        <v>140</v>
      </c>
      <c r="T36" s="23">
        <v>2291</v>
      </c>
    </row>
    <row r="37" spans="1:20" ht="15.75" customHeight="1">
      <c r="A37" s="20">
        <v>3</v>
      </c>
      <c r="B37" s="21" t="s">
        <v>9</v>
      </c>
      <c r="C37" s="22" t="s">
        <v>18</v>
      </c>
      <c r="D37" s="199">
        <v>0</v>
      </c>
      <c r="E37" s="200"/>
      <c r="F37" s="16"/>
      <c r="G37" s="20">
        <v>3</v>
      </c>
      <c r="H37" s="21" t="s">
        <v>9</v>
      </c>
      <c r="I37" s="22" t="s">
        <v>70</v>
      </c>
      <c r="J37" s="23">
        <v>0</v>
      </c>
      <c r="L37" s="20">
        <v>3</v>
      </c>
      <c r="M37" s="21" t="s">
        <v>9</v>
      </c>
      <c r="N37" s="22" t="s">
        <v>105</v>
      </c>
      <c r="O37" s="23">
        <v>0</v>
      </c>
      <c r="P37" s="16"/>
      <c r="Q37" s="20">
        <v>3</v>
      </c>
      <c r="R37" s="21" t="s">
        <v>9</v>
      </c>
      <c r="S37" s="22" t="s">
        <v>141</v>
      </c>
      <c r="T37" s="23">
        <v>2185</v>
      </c>
    </row>
    <row r="38" spans="1:20" ht="15.75" customHeight="1">
      <c r="A38" s="20">
        <v>4</v>
      </c>
      <c r="B38" s="21" t="s">
        <v>9</v>
      </c>
      <c r="C38" s="22" t="s">
        <v>20</v>
      </c>
      <c r="D38" s="199">
        <v>2045</v>
      </c>
      <c r="E38" s="200"/>
      <c r="F38" s="16"/>
      <c r="G38" s="20">
        <v>4</v>
      </c>
      <c r="H38" s="21" t="s">
        <v>9</v>
      </c>
      <c r="I38" s="22" t="s">
        <v>71</v>
      </c>
      <c r="J38" s="23">
        <v>0</v>
      </c>
      <c r="L38" s="20">
        <v>4</v>
      </c>
      <c r="M38" s="21" t="s">
        <v>9</v>
      </c>
      <c r="N38" s="22" t="s">
        <v>106</v>
      </c>
      <c r="O38" s="23">
        <v>0</v>
      </c>
      <c r="P38" s="16"/>
      <c r="Q38" s="20">
        <v>4</v>
      </c>
      <c r="R38" s="21" t="s">
        <v>9</v>
      </c>
      <c r="S38" s="22" t="s">
        <v>142</v>
      </c>
      <c r="T38" s="23">
        <v>0</v>
      </c>
    </row>
    <row r="39" spans="1:20" ht="15.75" customHeight="1">
      <c r="A39" s="20">
        <v>5</v>
      </c>
      <c r="B39" s="21" t="s">
        <v>9</v>
      </c>
      <c r="C39" s="22" t="s">
        <v>22</v>
      </c>
      <c r="D39" s="199">
        <v>0</v>
      </c>
      <c r="E39" s="200"/>
      <c r="F39" s="16"/>
      <c r="G39" s="20">
        <v>5</v>
      </c>
      <c r="H39" s="21" t="s">
        <v>9</v>
      </c>
      <c r="I39" s="22" t="s">
        <v>72</v>
      </c>
      <c r="J39" s="23">
        <v>0</v>
      </c>
      <c r="L39" s="20">
        <v>5</v>
      </c>
      <c r="M39" s="21" t="s">
        <v>9</v>
      </c>
      <c r="N39" s="22" t="s">
        <v>107</v>
      </c>
      <c r="O39" s="23">
        <v>0</v>
      </c>
      <c r="P39" s="16"/>
      <c r="Q39" s="20">
        <v>5</v>
      </c>
      <c r="R39" s="21" t="s">
        <v>9</v>
      </c>
      <c r="S39" s="22" t="s">
        <v>143</v>
      </c>
      <c r="T39" s="23">
        <v>2054</v>
      </c>
    </row>
    <row r="40" spans="1:20" ht="15.75" customHeight="1">
      <c r="A40" s="36">
        <v>6</v>
      </c>
      <c r="B40" s="37" t="s">
        <v>9</v>
      </c>
      <c r="C40" s="38" t="s">
        <v>25</v>
      </c>
      <c r="D40" s="201">
        <v>1926</v>
      </c>
      <c r="E40" s="202"/>
      <c r="F40" s="16"/>
      <c r="G40" s="36">
        <v>6</v>
      </c>
      <c r="H40" s="37" t="s">
        <v>9</v>
      </c>
      <c r="I40" s="38" t="s">
        <v>73</v>
      </c>
      <c r="J40" s="39">
        <v>0</v>
      </c>
      <c r="L40" s="36">
        <v>6</v>
      </c>
      <c r="M40" s="37" t="s">
        <v>9</v>
      </c>
      <c r="N40" s="38" t="s">
        <v>108</v>
      </c>
      <c r="O40" s="39">
        <v>0</v>
      </c>
      <c r="P40" s="16"/>
      <c r="Q40" s="36">
        <v>6</v>
      </c>
      <c r="R40" s="37" t="s">
        <v>9</v>
      </c>
      <c r="S40" s="38" t="s">
        <v>144</v>
      </c>
      <c r="T40" s="39">
        <v>2090</v>
      </c>
    </row>
    <row r="41" spans="1:20" ht="15.75" customHeight="1" thickBot="1">
      <c r="A41" s="40">
        <v>7</v>
      </c>
      <c r="B41" s="41" t="s">
        <v>9</v>
      </c>
      <c r="C41" s="42" t="s">
        <v>26</v>
      </c>
      <c r="D41" s="203">
        <v>1887</v>
      </c>
      <c r="E41" s="204"/>
      <c r="F41" s="16"/>
      <c r="G41" s="40">
        <v>7</v>
      </c>
      <c r="H41" s="41" t="s">
        <v>9</v>
      </c>
      <c r="I41" s="42" t="s">
        <v>74</v>
      </c>
      <c r="J41" s="43">
        <v>0</v>
      </c>
      <c r="L41" s="40">
        <v>7</v>
      </c>
      <c r="M41" s="41" t="s">
        <v>9</v>
      </c>
      <c r="N41" s="42" t="s">
        <v>109</v>
      </c>
      <c r="O41" s="43">
        <v>0</v>
      </c>
      <c r="P41" s="16"/>
      <c r="Q41" s="40">
        <v>7</v>
      </c>
      <c r="R41" s="41" t="s">
        <v>9</v>
      </c>
      <c r="S41" s="42" t="s">
        <v>145</v>
      </c>
      <c r="T41" s="43">
        <v>1932</v>
      </c>
    </row>
    <row r="42" spans="6:20" ht="15.75" customHeight="1" thickBot="1" thickTop="1">
      <c r="F42" s="16"/>
      <c r="I42"/>
      <c r="J42"/>
      <c r="N42"/>
      <c r="O42"/>
      <c r="P42" s="16"/>
      <c r="S42"/>
      <c r="T42"/>
    </row>
    <row r="43" spans="1:20" ht="17.25" thickBot="1" thickTop="1">
      <c r="A43" s="205">
        <v>2</v>
      </c>
      <c r="B43" s="206"/>
      <c r="C43" s="207" t="s">
        <v>154</v>
      </c>
      <c r="D43" s="209"/>
      <c r="E43" s="208"/>
      <c r="F43" s="16"/>
      <c r="G43" s="205">
        <v>7</v>
      </c>
      <c r="H43" s="206"/>
      <c r="I43" s="207" t="s">
        <v>159</v>
      </c>
      <c r="J43" s="208"/>
      <c r="L43" s="205">
        <v>12</v>
      </c>
      <c r="M43" s="206"/>
      <c r="N43" s="207" t="s">
        <v>164</v>
      </c>
      <c r="O43" s="208"/>
      <c r="P43" s="16"/>
      <c r="Q43" s="205">
        <v>17</v>
      </c>
      <c r="R43" s="206"/>
      <c r="S43" s="207" t="s">
        <v>169</v>
      </c>
      <c r="T43" s="208"/>
    </row>
    <row r="44" spans="1:20" ht="15.75" customHeight="1" thickBot="1" thickTop="1">
      <c r="A44" s="4" t="s">
        <v>2</v>
      </c>
      <c r="B44" s="5" t="s">
        <v>3</v>
      </c>
      <c r="C44" s="6" t="s">
        <v>4</v>
      </c>
      <c r="D44" s="195" t="s">
        <v>5</v>
      </c>
      <c r="E44" s="196"/>
      <c r="F44" s="16"/>
      <c r="G44" s="4" t="s">
        <v>2</v>
      </c>
      <c r="H44" s="5" t="s">
        <v>3</v>
      </c>
      <c r="I44" s="6" t="s">
        <v>4</v>
      </c>
      <c r="J44" s="7" t="s">
        <v>5</v>
      </c>
      <c r="L44" s="4" t="s">
        <v>2</v>
      </c>
      <c r="M44" s="5" t="s">
        <v>3</v>
      </c>
      <c r="N44" s="6" t="s">
        <v>4</v>
      </c>
      <c r="O44" s="7" t="s">
        <v>5</v>
      </c>
      <c r="P44" s="16"/>
      <c r="Q44" s="4" t="s">
        <v>2</v>
      </c>
      <c r="R44" s="5" t="s">
        <v>3</v>
      </c>
      <c r="S44" s="6" t="s">
        <v>4</v>
      </c>
      <c r="T44" s="7" t="s">
        <v>5</v>
      </c>
    </row>
    <row r="45" spans="1:20" ht="15.75" customHeight="1" thickTop="1">
      <c r="A45" s="12">
        <v>1</v>
      </c>
      <c r="B45" s="13" t="s">
        <v>27</v>
      </c>
      <c r="C45" s="14" t="s">
        <v>28</v>
      </c>
      <c r="D45" s="197">
        <v>2482</v>
      </c>
      <c r="E45" s="198"/>
      <c r="F45" s="16"/>
      <c r="G45" s="12">
        <v>1</v>
      </c>
      <c r="H45" s="13" t="s">
        <v>9</v>
      </c>
      <c r="I45" s="14" t="s">
        <v>75</v>
      </c>
      <c r="J45" s="15">
        <v>2071</v>
      </c>
      <c r="L45" s="12">
        <v>1</v>
      </c>
      <c r="M45" s="13" t="s">
        <v>9</v>
      </c>
      <c r="N45" s="14" t="s">
        <v>110</v>
      </c>
      <c r="O45" s="15">
        <v>2199</v>
      </c>
      <c r="P45" s="16"/>
      <c r="Q45" s="12">
        <v>1</v>
      </c>
      <c r="R45" s="13" t="s">
        <v>9</v>
      </c>
      <c r="S45" s="14" t="s">
        <v>146</v>
      </c>
      <c r="T45" s="15">
        <v>0</v>
      </c>
    </row>
    <row r="46" spans="1:20" ht="15.75" customHeight="1">
      <c r="A46" s="20">
        <v>2</v>
      </c>
      <c r="B46" s="21" t="s">
        <v>27</v>
      </c>
      <c r="C46" s="22" t="s">
        <v>30</v>
      </c>
      <c r="D46" s="199">
        <v>2465</v>
      </c>
      <c r="E46" s="200"/>
      <c r="F46" s="16"/>
      <c r="G46" s="20">
        <v>2</v>
      </c>
      <c r="H46" s="21" t="s">
        <v>9</v>
      </c>
      <c r="I46" s="22" t="s">
        <v>76</v>
      </c>
      <c r="J46" s="23">
        <v>0</v>
      </c>
      <c r="L46" s="20">
        <v>2</v>
      </c>
      <c r="M46" s="21" t="s">
        <v>9</v>
      </c>
      <c r="N46" s="22" t="s">
        <v>111</v>
      </c>
      <c r="O46" s="23">
        <v>2168</v>
      </c>
      <c r="P46" s="16"/>
      <c r="Q46" s="20">
        <v>2</v>
      </c>
      <c r="R46" s="21" t="s">
        <v>9</v>
      </c>
      <c r="S46" s="22" t="s">
        <v>147</v>
      </c>
      <c r="T46" s="23">
        <v>1782</v>
      </c>
    </row>
    <row r="47" spans="1:20" ht="15.75" customHeight="1">
      <c r="A47" s="20">
        <v>3</v>
      </c>
      <c r="B47" s="21" t="s">
        <v>27</v>
      </c>
      <c r="C47" s="22" t="s">
        <v>31</v>
      </c>
      <c r="D47" s="199">
        <v>2442</v>
      </c>
      <c r="E47" s="200"/>
      <c r="F47" s="16"/>
      <c r="G47" s="20">
        <v>3</v>
      </c>
      <c r="H47" s="21" t="s">
        <v>9</v>
      </c>
      <c r="I47" s="22" t="s">
        <v>77</v>
      </c>
      <c r="J47" s="23">
        <v>0</v>
      </c>
      <c r="L47" s="20">
        <v>3</v>
      </c>
      <c r="M47" s="21" t="s">
        <v>9</v>
      </c>
      <c r="N47" s="22" t="s">
        <v>112</v>
      </c>
      <c r="O47" s="23">
        <v>2165</v>
      </c>
      <c r="P47" s="16"/>
      <c r="Q47" s="20">
        <v>3</v>
      </c>
      <c r="R47" s="21" t="s">
        <v>9</v>
      </c>
      <c r="S47" s="22" t="s">
        <v>148</v>
      </c>
      <c r="T47" s="23">
        <v>0</v>
      </c>
    </row>
    <row r="48" spans="1:20" ht="15.75" customHeight="1">
      <c r="A48" s="20">
        <v>4</v>
      </c>
      <c r="B48" s="21" t="s">
        <v>27</v>
      </c>
      <c r="C48" s="22" t="s">
        <v>33</v>
      </c>
      <c r="D48" s="199">
        <v>2445</v>
      </c>
      <c r="E48" s="200"/>
      <c r="G48" s="20">
        <v>4</v>
      </c>
      <c r="H48" s="21" t="s">
        <v>9</v>
      </c>
      <c r="I48" s="22" t="s">
        <v>78</v>
      </c>
      <c r="J48" s="23">
        <v>0</v>
      </c>
      <c r="L48" s="20">
        <v>4</v>
      </c>
      <c r="M48" s="21" t="s">
        <v>9</v>
      </c>
      <c r="N48" s="22" t="s">
        <v>113</v>
      </c>
      <c r="O48" s="23">
        <v>2137</v>
      </c>
      <c r="Q48" s="20">
        <v>4</v>
      </c>
      <c r="R48" s="21" t="s">
        <v>9</v>
      </c>
      <c r="S48" s="22" t="s">
        <v>149</v>
      </c>
      <c r="T48" s="23">
        <v>0</v>
      </c>
    </row>
    <row r="49" spans="1:20" ht="15.75" customHeight="1">
      <c r="A49" s="20">
        <v>5</v>
      </c>
      <c r="B49" s="21" t="s">
        <v>35</v>
      </c>
      <c r="C49" s="22" t="s">
        <v>36</v>
      </c>
      <c r="D49" s="199">
        <v>2429</v>
      </c>
      <c r="E49" s="200"/>
      <c r="G49" s="20">
        <v>5</v>
      </c>
      <c r="H49" s="21" t="s">
        <v>9</v>
      </c>
      <c r="I49" s="22" t="s">
        <v>79</v>
      </c>
      <c r="J49" s="23">
        <v>0</v>
      </c>
      <c r="L49" s="20">
        <v>5</v>
      </c>
      <c r="M49" s="21" t="s">
        <v>9</v>
      </c>
      <c r="N49" s="22" t="s">
        <v>114</v>
      </c>
      <c r="O49" s="23">
        <v>2094</v>
      </c>
      <c r="Q49" s="20">
        <v>5</v>
      </c>
      <c r="R49" s="21" t="s">
        <v>9</v>
      </c>
      <c r="S49" s="22" t="s">
        <v>150</v>
      </c>
      <c r="T49" s="23">
        <v>1728</v>
      </c>
    </row>
    <row r="50" spans="1:20" ht="15.75" customHeight="1">
      <c r="A50" s="36">
        <v>6</v>
      </c>
      <c r="B50" s="37" t="s">
        <v>27</v>
      </c>
      <c r="C50" s="38" t="s">
        <v>38</v>
      </c>
      <c r="D50" s="201">
        <v>2400</v>
      </c>
      <c r="E50" s="202"/>
      <c r="G50" s="36">
        <v>6</v>
      </c>
      <c r="H50" s="37" t="s">
        <v>9</v>
      </c>
      <c r="I50" s="38" t="s">
        <v>80</v>
      </c>
      <c r="J50" s="39">
        <v>0</v>
      </c>
      <c r="L50" s="36">
        <v>6</v>
      </c>
      <c r="M50" s="37" t="s">
        <v>9</v>
      </c>
      <c r="N50" s="38" t="s">
        <v>115</v>
      </c>
      <c r="O50" s="39">
        <v>2084</v>
      </c>
      <c r="Q50" s="36">
        <v>6</v>
      </c>
      <c r="R50" s="37" t="s">
        <v>9</v>
      </c>
      <c r="S50" s="38" t="s">
        <v>151</v>
      </c>
      <c r="T50" s="39">
        <v>0</v>
      </c>
    </row>
    <row r="51" spans="1:20" ht="15.75" customHeight="1" thickBot="1">
      <c r="A51" s="40">
        <v>7</v>
      </c>
      <c r="B51" s="41" t="s">
        <v>9</v>
      </c>
      <c r="C51" s="42">
        <v>0</v>
      </c>
      <c r="D51" s="203">
        <v>0</v>
      </c>
      <c r="E51" s="204"/>
      <c r="G51" s="40">
        <v>7</v>
      </c>
      <c r="H51" s="41" t="s">
        <v>9</v>
      </c>
      <c r="I51" s="42" t="s">
        <v>81</v>
      </c>
      <c r="J51" s="43">
        <v>0</v>
      </c>
      <c r="L51" s="40">
        <v>7</v>
      </c>
      <c r="M51" s="41" t="s">
        <v>9</v>
      </c>
      <c r="N51" s="42" t="s">
        <v>116</v>
      </c>
      <c r="O51" s="43">
        <v>2122</v>
      </c>
      <c r="Q51" s="40">
        <v>7</v>
      </c>
      <c r="R51" s="41" t="s">
        <v>9</v>
      </c>
      <c r="S51" s="42" t="s">
        <v>152</v>
      </c>
      <c r="T51" s="43">
        <v>0</v>
      </c>
    </row>
    <row r="52" spans="6:16" ht="25.5" customHeight="1" thickTop="1">
      <c r="F52" s="48" t="s">
        <v>59</v>
      </c>
      <c r="P52" s="48" t="s">
        <v>60</v>
      </c>
    </row>
    <row r="53" ht="15.75" customHeight="1"/>
    <row r="54" ht="15.75" customHeight="1"/>
    <row r="55" spans="14:15" ht="15.75" customHeight="1">
      <c r="N55"/>
      <c r="O55"/>
    </row>
    <row r="56" spans="14:15" ht="15.75" customHeight="1">
      <c r="N56"/>
      <c r="O56"/>
    </row>
    <row r="57" spans="8:19" ht="15.75" customHeight="1">
      <c r="H57" s="2"/>
      <c r="I57" s="2"/>
      <c r="M57" s="2"/>
      <c r="N57"/>
      <c r="O57"/>
      <c r="R57" s="2"/>
      <c r="S57" s="2"/>
    </row>
    <row r="58" spans="8:19" ht="15.75" customHeight="1">
      <c r="H58" s="2"/>
      <c r="I58" s="2"/>
      <c r="M58" s="2"/>
      <c r="N58"/>
      <c r="O58"/>
      <c r="R58" s="2"/>
      <c r="S58" s="2"/>
    </row>
    <row r="59" spans="8:19" ht="15.75" customHeight="1">
      <c r="H59" s="2"/>
      <c r="I59" s="2"/>
      <c r="M59" s="2"/>
      <c r="N59"/>
      <c r="O59"/>
      <c r="R59" s="2"/>
      <c r="S59" s="2"/>
    </row>
    <row r="60" ht="15.75" customHeight="1"/>
    <row r="61" ht="15.75" customHeight="1"/>
  </sheetData>
  <sheetProtection/>
  <mergeCells count="95">
    <mergeCell ref="S3:T3"/>
    <mergeCell ref="A4:E4"/>
    <mergeCell ref="D5:E5"/>
    <mergeCell ref="A1:J1"/>
    <mergeCell ref="L1:T1"/>
    <mergeCell ref="A3:E3"/>
    <mergeCell ref="G3:H3"/>
    <mergeCell ref="I3:J3"/>
    <mergeCell ref="L3:M3"/>
    <mergeCell ref="N3:O3"/>
    <mergeCell ref="Q3:R3"/>
    <mergeCell ref="D9:E9"/>
    <mergeCell ref="D10:E10"/>
    <mergeCell ref="D11:E11"/>
    <mergeCell ref="A13:B14"/>
    <mergeCell ref="C13:C14"/>
    <mergeCell ref="D13:E14"/>
    <mergeCell ref="Q13:R13"/>
    <mergeCell ref="S13:T13"/>
    <mergeCell ref="G13:H13"/>
    <mergeCell ref="I13:J13"/>
    <mergeCell ref="L13:M13"/>
    <mergeCell ref="N13:O13"/>
    <mergeCell ref="A17:B17"/>
    <mergeCell ref="D17:E17"/>
    <mergeCell ref="A15:B15"/>
    <mergeCell ref="D15:E15"/>
    <mergeCell ref="A16:B16"/>
    <mergeCell ref="D16:E16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Q23:R23"/>
    <mergeCell ref="S23:T23"/>
    <mergeCell ref="A24:B24"/>
    <mergeCell ref="D24:E24"/>
    <mergeCell ref="G23:H23"/>
    <mergeCell ref="I23:J23"/>
    <mergeCell ref="L23:M23"/>
    <mergeCell ref="N23:O23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3:B33"/>
    <mergeCell ref="C33:E33"/>
    <mergeCell ref="D36:E36"/>
    <mergeCell ref="D37:E37"/>
    <mergeCell ref="Q33:R33"/>
    <mergeCell ref="S33:T33"/>
    <mergeCell ref="D34:E34"/>
    <mergeCell ref="D35:E35"/>
    <mergeCell ref="G33:H33"/>
    <mergeCell ref="I33:J33"/>
    <mergeCell ref="L33:M33"/>
    <mergeCell ref="N33:O33"/>
    <mergeCell ref="D38:E38"/>
    <mergeCell ref="D39:E39"/>
    <mergeCell ref="D40:E40"/>
    <mergeCell ref="D41:E41"/>
    <mergeCell ref="A43:B43"/>
    <mergeCell ref="C43:E43"/>
    <mergeCell ref="G43:H43"/>
    <mergeCell ref="I43:J43"/>
    <mergeCell ref="L43:M43"/>
    <mergeCell ref="N43:O43"/>
    <mergeCell ref="Q43:R43"/>
    <mergeCell ref="S43:T43"/>
    <mergeCell ref="D44:E44"/>
    <mergeCell ref="D45:E45"/>
    <mergeCell ref="D46:E46"/>
    <mergeCell ref="D47:E47"/>
    <mergeCell ref="D50:E50"/>
    <mergeCell ref="D51:E51"/>
    <mergeCell ref="D48:E48"/>
    <mergeCell ref="D49:E4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55"/>
  <sheetViews>
    <sheetView zoomScalePageLayoutView="0" workbookViewId="0" topLeftCell="A120">
      <selection activeCell="AE155" sqref="AE155"/>
    </sheetView>
  </sheetViews>
  <sheetFormatPr defaultColWidth="9.140625" defaultRowHeight="12.75"/>
  <cols>
    <col min="1" max="1" width="1.421875" style="0" customWidth="1"/>
    <col min="2" max="2" width="4.28125" style="2" customWidth="1"/>
    <col min="3" max="3" width="6.7109375" style="3" customWidth="1"/>
    <col min="4" max="4" width="29.00390625" style="3" bestFit="1" customWidth="1"/>
    <col min="5" max="5" width="5.57421875" style="2" bestFit="1" customWidth="1"/>
    <col min="6" max="6" width="1.421875" style="0" customWidth="1"/>
    <col min="7" max="12" width="4.7109375" style="2" bestFit="1" customWidth="1"/>
    <col min="13" max="13" width="1.421875" style="2" customWidth="1"/>
    <col min="14" max="19" width="4.7109375" style="2" bestFit="1" customWidth="1"/>
    <col min="20" max="20" width="1.421875" style="2" customWidth="1"/>
    <col min="21" max="28" width="4.7109375" style="2" customWidth="1"/>
    <col min="29" max="16384" width="9.140625" style="2" customWidth="1"/>
  </cols>
  <sheetData>
    <row r="1" spans="2:28" ht="18.75">
      <c r="B1" s="240" t="s">
        <v>170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7:19" ht="6" customHeight="1" thickBot="1">
      <c r="G2" s="49"/>
      <c r="H2" s="49"/>
      <c r="I2" s="49"/>
      <c r="J2" s="49"/>
      <c r="K2" s="49"/>
      <c r="L2" s="49"/>
      <c r="N2" s="49"/>
      <c r="O2" s="49"/>
      <c r="P2" s="49"/>
      <c r="Q2" s="49"/>
      <c r="R2" s="49"/>
      <c r="S2" s="49"/>
    </row>
    <row r="3" spans="2:28" ht="17.25" customHeight="1" thickBot="1" thickTop="1">
      <c r="B3" s="205">
        <v>1</v>
      </c>
      <c r="C3" s="206"/>
      <c r="D3" s="207" t="s">
        <v>153</v>
      </c>
      <c r="E3" s="208"/>
      <c r="G3" s="245" t="s">
        <v>171</v>
      </c>
      <c r="H3" s="246"/>
      <c r="I3" s="246"/>
      <c r="J3" s="246"/>
      <c r="K3" s="246"/>
      <c r="L3" s="247"/>
      <c r="M3" s="50"/>
      <c r="N3" s="245" t="s">
        <v>172</v>
      </c>
      <c r="O3" s="246"/>
      <c r="P3" s="246"/>
      <c r="Q3" s="246"/>
      <c r="R3" s="246"/>
      <c r="S3" s="247"/>
      <c r="T3" s="50"/>
      <c r="U3" s="246" t="s">
        <v>173</v>
      </c>
      <c r="V3" s="246">
        <v>0</v>
      </c>
      <c r="W3" s="246">
        <v>0</v>
      </c>
      <c r="X3" s="246">
        <v>0</v>
      </c>
      <c r="Y3" s="246">
        <v>0</v>
      </c>
      <c r="Z3" s="247">
        <v>0</v>
      </c>
      <c r="AA3" s="248" t="s">
        <v>174</v>
      </c>
      <c r="AB3" s="243" t="s">
        <v>175</v>
      </c>
    </row>
    <row r="4" spans="2:28" ht="15.75" customHeight="1" thickBot="1" thickTop="1">
      <c r="B4" s="4" t="s">
        <v>2</v>
      </c>
      <c r="C4" s="5" t="s">
        <v>3</v>
      </c>
      <c r="D4" s="6" t="s">
        <v>4</v>
      </c>
      <c r="E4" s="7" t="s">
        <v>5</v>
      </c>
      <c r="G4" s="51" t="s">
        <v>176</v>
      </c>
      <c r="H4" s="52" t="s">
        <v>177</v>
      </c>
      <c r="I4" s="52" t="s">
        <v>178</v>
      </c>
      <c r="J4" s="52" t="s">
        <v>179</v>
      </c>
      <c r="K4" s="52" t="s">
        <v>180</v>
      </c>
      <c r="L4" s="53" t="s">
        <v>181</v>
      </c>
      <c r="M4" s="50"/>
      <c r="N4" s="51" t="s">
        <v>176</v>
      </c>
      <c r="O4" s="52" t="s">
        <v>177</v>
      </c>
      <c r="P4" s="52" t="s">
        <v>178</v>
      </c>
      <c r="Q4" s="52" t="s">
        <v>179</v>
      </c>
      <c r="R4" s="52" t="s">
        <v>180</v>
      </c>
      <c r="S4" s="53" t="s">
        <v>181</v>
      </c>
      <c r="T4" s="50"/>
      <c r="U4" s="51" t="s">
        <v>176</v>
      </c>
      <c r="V4" s="52" t="s">
        <v>177</v>
      </c>
      <c r="W4" s="52" t="s">
        <v>178</v>
      </c>
      <c r="X4" s="52" t="s">
        <v>179</v>
      </c>
      <c r="Y4" s="52" t="s">
        <v>180</v>
      </c>
      <c r="Z4" s="53" t="s">
        <v>181</v>
      </c>
      <c r="AA4" s="249"/>
      <c r="AB4" s="244">
        <v>0</v>
      </c>
    </row>
    <row r="5" spans="2:28" ht="15.75" customHeight="1" thickTop="1">
      <c r="B5" s="12">
        <v>1</v>
      </c>
      <c r="C5" s="13" t="s">
        <v>9</v>
      </c>
      <c r="D5" s="14" t="s">
        <v>11</v>
      </c>
      <c r="E5" s="15">
        <v>2012</v>
      </c>
      <c r="G5" s="54" t="s">
        <v>9</v>
      </c>
      <c r="H5" s="55" t="s">
        <v>182</v>
      </c>
      <c r="I5" s="55" t="s">
        <v>182</v>
      </c>
      <c r="J5" s="55" t="s">
        <v>182</v>
      </c>
      <c r="K5" s="55" t="s">
        <v>182</v>
      </c>
      <c r="L5" s="56" t="s">
        <v>182</v>
      </c>
      <c r="M5" s="50"/>
      <c r="N5" s="54">
        <v>1</v>
      </c>
      <c r="O5" s="55">
        <v>1</v>
      </c>
      <c r="P5" s="55">
        <v>1</v>
      </c>
      <c r="Q5" s="55">
        <v>1</v>
      </c>
      <c r="R5" s="55">
        <v>1</v>
      </c>
      <c r="S5" s="56">
        <v>1</v>
      </c>
      <c r="T5" s="50"/>
      <c r="U5" s="57" t="s">
        <v>9</v>
      </c>
      <c r="V5" s="55">
        <v>0</v>
      </c>
      <c r="W5" s="55">
        <v>0</v>
      </c>
      <c r="X5" s="55">
        <v>0</v>
      </c>
      <c r="Y5" s="55">
        <v>0</v>
      </c>
      <c r="Z5" s="58">
        <v>0</v>
      </c>
      <c r="AA5" s="59">
        <v>1</v>
      </c>
      <c r="AB5" s="60">
        <v>0</v>
      </c>
    </row>
    <row r="6" spans="2:28" ht="15.75" customHeight="1">
      <c r="B6" s="20">
        <v>2</v>
      </c>
      <c r="C6" s="21" t="s">
        <v>9</v>
      </c>
      <c r="D6" s="22" t="s">
        <v>15</v>
      </c>
      <c r="E6" s="23">
        <v>2080</v>
      </c>
      <c r="G6" s="61" t="s">
        <v>183</v>
      </c>
      <c r="H6" s="62" t="s">
        <v>182</v>
      </c>
      <c r="I6" s="62" t="s">
        <v>182</v>
      </c>
      <c r="J6" s="62" t="s">
        <v>184</v>
      </c>
      <c r="K6" s="62" t="s">
        <v>182</v>
      </c>
      <c r="L6" s="63" t="s">
        <v>182</v>
      </c>
      <c r="M6" s="50"/>
      <c r="N6" s="61">
        <v>2</v>
      </c>
      <c r="O6" s="62">
        <v>2</v>
      </c>
      <c r="P6" s="62">
        <v>2</v>
      </c>
      <c r="Q6" s="62">
        <v>2</v>
      </c>
      <c r="R6" s="62">
        <v>2</v>
      </c>
      <c r="S6" s="63">
        <v>2</v>
      </c>
      <c r="T6" s="50"/>
      <c r="U6" s="64">
        <v>1</v>
      </c>
      <c r="V6" s="62">
        <v>0</v>
      </c>
      <c r="W6" s="62">
        <v>0</v>
      </c>
      <c r="X6" s="62">
        <v>0.5</v>
      </c>
      <c r="Y6" s="62">
        <v>0</v>
      </c>
      <c r="Z6" s="63">
        <v>0</v>
      </c>
      <c r="AA6" s="65">
        <v>2</v>
      </c>
      <c r="AB6" s="66">
        <v>1.5</v>
      </c>
    </row>
    <row r="7" spans="2:28" ht="15.75" customHeight="1">
      <c r="B7" s="20">
        <v>3</v>
      </c>
      <c r="C7" s="21" t="s">
        <v>9</v>
      </c>
      <c r="D7" s="22" t="s">
        <v>18</v>
      </c>
      <c r="E7" s="23" t="s">
        <v>9</v>
      </c>
      <c r="G7" s="61" t="s">
        <v>182</v>
      </c>
      <c r="H7" s="62" t="s">
        <v>185</v>
      </c>
      <c r="I7" s="62" t="s">
        <v>185</v>
      </c>
      <c r="J7" s="62" t="s">
        <v>182</v>
      </c>
      <c r="K7" s="62" t="s">
        <v>182</v>
      </c>
      <c r="L7" s="63" t="s">
        <v>182</v>
      </c>
      <c r="M7" s="50"/>
      <c r="N7" s="61">
        <v>3</v>
      </c>
      <c r="O7" s="62">
        <v>3</v>
      </c>
      <c r="P7" s="62">
        <v>3</v>
      </c>
      <c r="Q7" s="62">
        <v>3</v>
      </c>
      <c r="R7" s="62">
        <v>3</v>
      </c>
      <c r="S7" s="63">
        <v>3</v>
      </c>
      <c r="T7" s="50"/>
      <c r="U7" s="64">
        <v>0</v>
      </c>
      <c r="V7" s="62">
        <v>1</v>
      </c>
      <c r="W7" s="62">
        <v>1</v>
      </c>
      <c r="X7" s="62">
        <v>0</v>
      </c>
      <c r="Y7" s="62">
        <v>0</v>
      </c>
      <c r="Z7" s="63">
        <v>0</v>
      </c>
      <c r="AA7" s="65">
        <v>3</v>
      </c>
      <c r="AB7" s="66">
        <v>2</v>
      </c>
    </row>
    <row r="8" spans="2:28" ht="15.75" customHeight="1">
      <c r="B8" s="20">
        <v>4</v>
      </c>
      <c r="C8" s="21" t="s">
        <v>9</v>
      </c>
      <c r="D8" s="22" t="s">
        <v>20</v>
      </c>
      <c r="E8" s="23">
        <v>2045</v>
      </c>
      <c r="G8" s="61" t="s">
        <v>185</v>
      </c>
      <c r="H8" s="62" t="s">
        <v>183</v>
      </c>
      <c r="I8" s="62" t="s">
        <v>185</v>
      </c>
      <c r="J8" s="62" t="s">
        <v>9</v>
      </c>
      <c r="K8" s="62" t="s">
        <v>182</v>
      </c>
      <c r="L8" s="63" t="s">
        <v>185</v>
      </c>
      <c r="M8" s="50"/>
      <c r="N8" s="61">
        <v>4</v>
      </c>
      <c r="O8" s="62">
        <v>4</v>
      </c>
      <c r="P8" s="62">
        <v>4</v>
      </c>
      <c r="Q8" s="62">
        <v>5</v>
      </c>
      <c r="R8" s="62">
        <v>4</v>
      </c>
      <c r="S8" s="63">
        <v>4</v>
      </c>
      <c r="T8" s="50"/>
      <c r="U8" s="64">
        <v>1</v>
      </c>
      <c r="V8" s="62">
        <v>1</v>
      </c>
      <c r="W8" s="62">
        <v>1</v>
      </c>
      <c r="X8" s="62">
        <v>0.5</v>
      </c>
      <c r="Y8" s="62">
        <v>0</v>
      </c>
      <c r="Z8" s="63">
        <v>1</v>
      </c>
      <c r="AA8" s="65">
        <v>4</v>
      </c>
      <c r="AB8" s="66">
        <v>4.5</v>
      </c>
    </row>
    <row r="9" spans="2:28" ht="15.75" customHeight="1">
      <c r="B9" s="20">
        <v>5</v>
      </c>
      <c r="C9" s="21" t="s">
        <v>9</v>
      </c>
      <c r="D9" s="22" t="s">
        <v>22</v>
      </c>
      <c r="E9" s="23" t="s">
        <v>9</v>
      </c>
      <c r="G9" s="61" t="s">
        <v>183</v>
      </c>
      <c r="H9" s="62" t="s">
        <v>185</v>
      </c>
      <c r="I9" s="62" t="s">
        <v>9</v>
      </c>
      <c r="J9" s="62" t="s">
        <v>184</v>
      </c>
      <c r="K9" s="62" t="s">
        <v>185</v>
      </c>
      <c r="L9" s="63" t="s">
        <v>185</v>
      </c>
      <c r="M9" s="50"/>
      <c r="N9" s="61">
        <v>5</v>
      </c>
      <c r="O9" s="62">
        <v>5</v>
      </c>
      <c r="P9" s="62">
        <v>6</v>
      </c>
      <c r="Q9" s="62">
        <v>6</v>
      </c>
      <c r="R9" s="62">
        <v>5</v>
      </c>
      <c r="S9" s="63">
        <v>5</v>
      </c>
      <c r="T9" s="50"/>
      <c r="U9" s="64">
        <v>1</v>
      </c>
      <c r="V9" s="62">
        <v>1</v>
      </c>
      <c r="W9" s="62">
        <v>0.5</v>
      </c>
      <c r="X9" s="62">
        <v>0</v>
      </c>
      <c r="Y9" s="62">
        <v>1</v>
      </c>
      <c r="Z9" s="63">
        <v>1</v>
      </c>
      <c r="AA9" s="65">
        <v>5</v>
      </c>
      <c r="AB9" s="66">
        <v>4.5</v>
      </c>
    </row>
    <row r="10" spans="2:28" ht="15.75" customHeight="1" thickBot="1">
      <c r="B10" s="36">
        <v>6</v>
      </c>
      <c r="C10" s="37" t="s">
        <v>9</v>
      </c>
      <c r="D10" s="38" t="s">
        <v>25</v>
      </c>
      <c r="E10" s="39">
        <v>1926</v>
      </c>
      <c r="G10" s="67" t="s">
        <v>9</v>
      </c>
      <c r="H10" s="68" t="s">
        <v>184</v>
      </c>
      <c r="I10" s="68" t="s">
        <v>184</v>
      </c>
      <c r="J10" s="68" t="s">
        <v>182</v>
      </c>
      <c r="K10" s="68" t="s">
        <v>182</v>
      </c>
      <c r="L10" s="69" t="s">
        <v>184</v>
      </c>
      <c r="M10" s="50"/>
      <c r="N10" s="70">
        <v>6</v>
      </c>
      <c r="O10" s="71">
        <v>6</v>
      </c>
      <c r="P10" s="71">
        <v>7</v>
      </c>
      <c r="Q10" s="71">
        <v>7</v>
      </c>
      <c r="R10" s="71">
        <v>6</v>
      </c>
      <c r="S10" s="72">
        <v>6</v>
      </c>
      <c r="T10" s="50"/>
      <c r="U10" s="73" t="s">
        <v>9</v>
      </c>
      <c r="V10" s="71">
        <v>0.5</v>
      </c>
      <c r="W10" s="71">
        <v>1</v>
      </c>
      <c r="X10" s="71">
        <v>1</v>
      </c>
      <c r="Y10" s="71">
        <v>0</v>
      </c>
      <c r="Z10" s="72">
        <v>0.5</v>
      </c>
      <c r="AA10" s="74">
        <v>6</v>
      </c>
      <c r="AB10" s="75">
        <v>3</v>
      </c>
    </row>
    <row r="11" spans="2:14" ht="15.75" customHeight="1" thickBot="1" thickTop="1">
      <c r="B11" s="40">
        <v>7</v>
      </c>
      <c r="C11" s="41" t="s">
        <v>9</v>
      </c>
      <c r="D11" s="42" t="s">
        <v>26</v>
      </c>
      <c r="E11" s="43">
        <v>1887</v>
      </c>
      <c r="G11" s="76" t="s">
        <v>9</v>
      </c>
      <c r="H11" s="77" t="s">
        <v>9</v>
      </c>
      <c r="I11" s="77" t="s">
        <v>185</v>
      </c>
      <c r="J11" s="77" t="s">
        <v>185</v>
      </c>
      <c r="K11" s="77" t="s">
        <v>9</v>
      </c>
      <c r="L11" s="78" t="s">
        <v>9</v>
      </c>
      <c r="M11" s="79"/>
      <c r="N11" s="80"/>
    </row>
    <row r="12" spans="2:28" ht="17.25" customHeight="1" thickBot="1" thickTop="1">
      <c r="B12" s="205">
        <v>2</v>
      </c>
      <c r="C12" s="206"/>
      <c r="D12" s="207" t="s">
        <v>154</v>
      </c>
      <c r="E12" s="208"/>
      <c r="G12" s="245" t="s">
        <v>171</v>
      </c>
      <c r="H12" s="246"/>
      <c r="I12" s="246"/>
      <c r="J12" s="246"/>
      <c r="K12" s="246"/>
      <c r="L12" s="247"/>
      <c r="M12" s="50"/>
      <c r="N12" s="245" t="s">
        <v>172</v>
      </c>
      <c r="O12" s="246"/>
      <c r="P12" s="246"/>
      <c r="Q12" s="246"/>
      <c r="R12" s="246"/>
      <c r="S12" s="247"/>
      <c r="T12" s="50"/>
      <c r="U12" s="246" t="s">
        <v>173</v>
      </c>
      <c r="V12" s="246">
        <v>0</v>
      </c>
      <c r="W12" s="246">
        <v>0</v>
      </c>
      <c r="X12" s="246">
        <v>0</v>
      </c>
      <c r="Y12" s="246">
        <v>0</v>
      </c>
      <c r="Z12" s="247">
        <v>0</v>
      </c>
      <c r="AA12" s="248" t="s">
        <v>174</v>
      </c>
      <c r="AB12" s="243" t="s">
        <v>175</v>
      </c>
    </row>
    <row r="13" spans="2:28" ht="15.75" customHeight="1" thickBot="1" thickTop="1">
      <c r="B13" s="4" t="s">
        <v>2</v>
      </c>
      <c r="C13" s="5" t="s">
        <v>3</v>
      </c>
      <c r="D13" s="6" t="s">
        <v>4</v>
      </c>
      <c r="E13" s="7" t="s">
        <v>5</v>
      </c>
      <c r="G13" s="51" t="s">
        <v>176</v>
      </c>
      <c r="H13" s="52" t="s">
        <v>177</v>
      </c>
      <c r="I13" s="52" t="s">
        <v>178</v>
      </c>
      <c r="J13" s="52" t="s">
        <v>179</v>
      </c>
      <c r="K13" s="52" t="s">
        <v>180</v>
      </c>
      <c r="L13" s="53" t="s">
        <v>181</v>
      </c>
      <c r="M13" s="50"/>
      <c r="N13" s="51" t="s">
        <v>176</v>
      </c>
      <c r="O13" s="52" t="s">
        <v>177</v>
      </c>
      <c r="P13" s="52" t="s">
        <v>178</v>
      </c>
      <c r="Q13" s="52" t="s">
        <v>179</v>
      </c>
      <c r="R13" s="52" t="s">
        <v>180</v>
      </c>
      <c r="S13" s="53" t="s">
        <v>181</v>
      </c>
      <c r="T13" s="50"/>
      <c r="U13" s="51" t="s">
        <v>176</v>
      </c>
      <c r="V13" s="52" t="s">
        <v>177</v>
      </c>
      <c r="W13" s="52" t="s">
        <v>178</v>
      </c>
      <c r="X13" s="52" t="s">
        <v>179</v>
      </c>
      <c r="Y13" s="52" t="s">
        <v>180</v>
      </c>
      <c r="Z13" s="53" t="s">
        <v>181</v>
      </c>
      <c r="AA13" s="249"/>
      <c r="AB13" s="244">
        <v>0</v>
      </c>
    </row>
    <row r="14" spans="2:28" ht="15.75" customHeight="1" thickTop="1">
      <c r="B14" s="12">
        <v>1</v>
      </c>
      <c r="C14" s="13" t="s">
        <v>27</v>
      </c>
      <c r="D14" s="14" t="s">
        <v>28</v>
      </c>
      <c r="E14" s="15">
        <v>2482</v>
      </c>
      <c r="G14" s="54" t="s">
        <v>186</v>
      </c>
      <c r="H14" s="55" t="s">
        <v>185</v>
      </c>
      <c r="I14" s="55" t="s">
        <v>185</v>
      </c>
      <c r="J14" s="55" t="s">
        <v>184</v>
      </c>
      <c r="K14" s="55" t="s">
        <v>184</v>
      </c>
      <c r="L14" s="56" t="s">
        <v>185</v>
      </c>
      <c r="M14" s="50"/>
      <c r="N14" s="54">
        <v>1</v>
      </c>
      <c r="O14" s="55">
        <v>1</v>
      </c>
      <c r="P14" s="55">
        <v>1</v>
      </c>
      <c r="Q14" s="55">
        <v>1</v>
      </c>
      <c r="R14" s="55">
        <v>1</v>
      </c>
      <c r="S14" s="56">
        <v>1</v>
      </c>
      <c r="T14" s="50"/>
      <c r="U14" s="57">
        <v>0</v>
      </c>
      <c r="V14" s="55">
        <v>1</v>
      </c>
      <c r="W14" s="55">
        <v>1</v>
      </c>
      <c r="X14" s="55">
        <v>0.5</v>
      </c>
      <c r="Y14" s="55">
        <v>0.5</v>
      </c>
      <c r="Z14" s="58">
        <v>1</v>
      </c>
      <c r="AA14" s="59">
        <v>1</v>
      </c>
      <c r="AB14" s="60">
        <v>4</v>
      </c>
    </row>
    <row r="15" spans="2:28" ht="15.75" customHeight="1">
      <c r="B15" s="20">
        <v>2</v>
      </c>
      <c r="C15" s="21" t="s">
        <v>27</v>
      </c>
      <c r="D15" s="22" t="s">
        <v>30</v>
      </c>
      <c r="E15" s="23">
        <v>2465</v>
      </c>
      <c r="G15" s="61" t="s">
        <v>186</v>
      </c>
      <c r="H15" s="62" t="s">
        <v>185</v>
      </c>
      <c r="I15" s="62" t="s">
        <v>185</v>
      </c>
      <c r="J15" s="62" t="s">
        <v>185</v>
      </c>
      <c r="K15" s="62" t="s">
        <v>185</v>
      </c>
      <c r="L15" s="63" t="s">
        <v>185</v>
      </c>
      <c r="M15" s="50"/>
      <c r="N15" s="61">
        <v>2</v>
      </c>
      <c r="O15" s="62">
        <v>2</v>
      </c>
      <c r="P15" s="62">
        <v>2</v>
      </c>
      <c r="Q15" s="62">
        <v>2</v>
      </c>
      <c r="R15" s="62">
        <v>2</v>
      </c>
      <c r="S15" s="63">
        <v>2</v>
      </c>
      <c r="T15" s="50"/>
      <c r="U15" s="64">
        <v>0</v>
      </c>
      <c r="V15" s="62">
        <v>1</v>
      </c>
      <c r="W15" s="62">
        <v>1</v>
      </c>
      <c r="X15" s="62">
        <v>1</v>
      </c>
      <c r="Y15" s="62">
        <v>1</v>
      </c>
      <c r="Z15" s="63">
        <v>1</v>
      </c>
      <c r="AA15" s="65">
        <v>2</v>
      </c>
      <c r="AB15" s="66">
        <v>5</v>
      </c>
    </row>
    <row r="16" spans="2:28" ht="15.75" customHeight="1">
      <c r="B16" s="20">
        <v>3</v>
      </c>
      <c r="C16" s="21" t="s">
        <v>27</v>
      </c>
      <c r="D16" s="22" t="s">
        <v>31</v>
      </c>
      <c r="E16" s="23">
        <v>2442</v>
      </c>
      <c r="G16" s="61" t="s">
        <v>9</v>
      </c>
      <c r="H16" s="62" t="s">
        <v>185</v>
      </c>
      <c r="I16" s="62" t="s">
        <v>182</v>
      </c>
      <c r="J16" s="62" t="s">
        <v>185</v>
      </c>
      <c r="K16" s="62" t="s">
        <v>185</v>
      </c>
      <c r="L16" s="63" t="s">
        <v>185</v>
      </c>
      <c r="M16" s="50"/>
      <c r="N16" s="61">
        <v>3</v>
      </c>
      <c r="O16" s="62">
        <v>3</v>
      </c>
      <c r="P16" s="62">
        <v>3</v>
      </c>
      <c r="Q16" s="62">
        <v>3</v>
      </c>
      <c r="R16" s="62">
        <v>3</v>
      </c>
      <c r="S16" s="63">
        <v>3</v>
      </c>
      <c r="T16" s="50"/>
      <c r="U16" s="64" t="s">
        <v>9</v>
      </c>
      <c r="V16" s="62">
        <v>1</v>
      </c>
      <c r="W16" s="62">
        <v>0</v>
      </c>
      <c r="X16" s="62">
        <v>1</v>
      </c>
      <c r="Y16" s="62">
        <v>1</v>
      </c>
      <c r="Z16" s="63">
        <v>1</v>
      </c>
      <c r="AA16" s="65">
        <v>3</v>
      </c>
      <c r="AB16" s="66">
        <v>4</v>
      </c>
    </row>
    <row r="17" spans="2:28" ht="15.75" customHeight="1">
      <c r="B17" s="20">
        <v>4</v>
      </c>
      <c r="C17" s="21" t="s">
        <v>27</v>
      </c>
      <c r="D17" s="22" t="s">
        <v>33</v>
      </c>
      <c r="E17" s="23">
        <v>2445</v>
      </c>
      <c r="G17" s="61" t="s">
        <v>9</v>
      </c>
      <c r="H17" s="62" t="s">
        <v>185</v>
      </c>
      <c r="I17" s="62" t="s">
        <v>185</v>
      </c>
      <c r="J17" s="62" t="s">
        <v>185</v>
      </c>
      <c r="K17" s="62" t="s">
        <v>185</v>
      </c>
      <c r="L17" s="63" t="s">
        <v>185</v>
      </c>
      <c r="M17" s="50"/>
      <c r="N17" s="61">
        <v>4</v>
      </c>
      <c r="O17" s="62">
        <v>4</v>
      </c>
      <c r="P17" s="62">
        <v>4</v>
      </c>
      <c r="Q17" s="62">
        <v>4</v>
      </c>
      <c r="R17" s="62">
        <v>4</v>
      </c>
      <c r="S17" s="63">
        <v>4</v>
      </c>
      <c r="T17" s="50"/>
      <c r="U17" s="64" t="s">
        <v>9</v>
      </c>
      <c r="V17" s="62">
        <v>1</v>
      </c>
      <c r="W17" s="62">
        <v>1</v>
      </c>
      <c r="X17" s="62">
        <v>1</v>
      </c>
      <c r="Y17" s="62">
        <v>1</v>
      </c>
      <c r="Z17" s="63">
        <v>1</v>
      </c>
      <c r="AA17" s="65">
        <v>4</v>
      </c>
      <c r="AB17" s="66">
        <v>5</v>
      </c>
    </row>
    <row r="18" spans="2:28" ht="15.75" customHeight="1">
      <c r="B18" s="20">
        <v>5</v>
      </c>
      <c r="C18" s="21" t="s">
        <v>35</v>
      </c>
      <c r="D18" s="22" t="s">
        <v>36</v>
      </c>
      <c r="E18" s="23">
        <v>2429</v>
      </c>
      <c r="G18" s="61" t="s">
        <v>186</v>
      </c>
      <c r="H18" s="62" t="s">
        <v>185</v>
      </c>
      <c r="I18" s="62" t="s">
        <v>185</v>
      </c>
      <c r="J18" s="62" t="s">
        <v>185</v>
      </c>
      <c r="K18" s="62" t="s">
        <v>184</v>
      </c>
      <c r="L18" s="63" t="s">
        <v>185</v>
      </c>
      <c r="M18" s="50"/>
      <c r="N18" s="61">
        <v>5</v>
      </c>
      <c r="O18" s="62">
        <v>5</v>
      </c>
      <c r="P18" s="62">
        <v>5</v>
      </c>
      <c r="Q18" s="62">
        <v>5</v>
      </c>
      <c r="R18" s="62">
        <v>5</v>
      </c>
      <c r="S18" s="63">
        <v>5</v>
      </c>
      <c r="T18" s="50"/>
      <c r="U18" s="64">
        <v>0</v>
      </c>
      <c r="V18" s="62">
        <v>1</v>
      </c>
      <c r="W18" s="62">
        <v>1</v>
      </c>
      <c r="X18" s="62">
        <v>1</v>
      </c>
      <c r="Y18" s="62">
        <v>0.5</v>
      </c>
      <c r="Z18" s="63">
        <v>1</v>
      </c>
      <c r="AA18" s="65">
        <v>5</v>
      </c>
      <c r="AB18" s="66">
        <v>4.5</v>
      </c>
    </row>
    <row r="19" spans="2:28" ht="15.75" customHeight="1" thickBot="1">
      <c r="B19" s="81">
        <v>6</v>
      </c>
      <c r="C19" s="82" t="s">
        <v>27</v>
      </c>
      <c r="D19" s="83" t="s">
        <v>38</v>
      </c>
      <c r="E19" s="84">
        <v>2400</v>
      </c>
      <c r="G19" s="70" t="s">
        <v>186</v>
      </c>
      <c r="H19" s="71" t="s">
        <v>185</v>
      </c>
      <c r="I19" s="71" t="s">
        <v>185</v>
      </c>
      <c r="J19" s="71" t="s">
        <v>185</v>
      </c>
      <c r="K19" s="71" t="s">
        <v>185</v>
      </c>
      <c r="L19" s="72" t="s">
        <v>185</v>
      </c>
      <c r="M19" s="50"/>
      <c r="N19" s="70">
        <v>6</v>
      </c>
      <c r="O19" s="71">
        <v>6</v>
      </c>
      <c r="P19" s="71">
        <v>6</v>
      </c>
      <c r="Q19" s="71">
        <v>6</v>
      </c>
      <c r="R19" s="71">
        <v>6</v>
      </c>
      <c r="S19" s="72">
        <v>6</v>
      </c>
      <c r="T19" s="50"/>
      <c r="U19" s="73">
        <v>0</v>
      </c>
      <c r="V19" s="71">
        <v>1</v>
      </c>
      <c r="W19" s="71">
        <v>1</v>
      </c>
      <c r="X19" s="71">
        <v>1</v>
      </c>
      <c r="Y19" s="71">
        <v>1</v>
      </c>
      <c r="Z19" s="72">
        <v>1</v>
      </c>
      <c r="AA19" s="74">
        <v>6</v>
      </c>
      <c r="AB19" s="75">
        <v>5</v>
      </c>
    </row>
    <row r="20" spans="2:14" ht="9" customHeight="1" thickBot="1" thickTop="1">
      <c r="B20" s="85"/>
      <c r="C20" s="85"/>
      <c r="D20" s="85"/>
      <c r="G20"/>
      <c r="L20" s="2" t="s">
        <v>9</v>
      </c>
      <c r="N20"/>
    </row>
    <row r="21" spans="2:28" ht="17.25" customHeight="1" thickBot="1" thickTop="1">
      <c r="B21" s="205">
        <v>3</v>
      </c>
      <c r="C21" s="206"/>
      <c r="D21" s="207" t="s">
        <v>155</v>
      </c>
      <c r="E21" s="208"/>
      <c r="G21" s="245" t="s">
        <v>171</v>
      </c>
      <c r="H21" s="246"/>
      <c r="I21" s="246"/>
      <c r="J21" s="246"/>
      <c r="K21" s="246"/>
      <c r="L21" s="247"/>
      <c r="M21" s="50"/>
      <c r="N21" s="245" t="s">
        <v>172</v>
      </c>
      <c r="O21" s="246"/>
      <c r="P21" s="246"/>
      <c r="Q21" s="246"/>
      <c r="R21" s="246"/>
      <c r="S21" s="247"/>
      <c r="T21" s="50"/>
      <c r="U21" s="246" t="s">
        <v>173</v>
      </c>
      <c r="V21" s="246">
        <v>0</v>
      </c>
      <c r="W21" s="246">
        <v>0</v>
      </c>
      <c r="X21" s="246">
        <v>0</v>
      </c>
      <c r="Y21" s="246">
        <v>0</v>
      </c>
      <c r="Z21" s="247">
        <v>0</v>
      </c>
      <c r="AA21" s="248" t="s">
        <v>174</v>
      </c>
      <c r="AB21" s="243" t="s">
        <v>175</v>
      </c>
    </row>
    <row r="22" spans="2:28" ht="15.75" customHeight="1" thickBot="1" thickTop="1">
      <c r="B22" s="4" t="s">
        <v>2</v>
      </c>
      <c r="C22" s="5" t="s">
        <v>3</v>
      </c>
      <c r="D22" s="6" t="s">
        <v>4</v>
      </c>
      <c r="E22" s="7" t="s">
        <v>5</v>
      </c>
      <c r="G22" s="51" t="s">
        <v>176</v>
      </c>
      <c r="H22" s="52" t="s">
        <v>177</v>
      </c>
      <c r="I22" s="52" t="s">
        <v>178</v>
      </c>
      <c r="J22" s="52" t="s">
        <v>179</v>
      </c>
      <c r="K22" s="52" t="s">
        <v>180</v>
      </c>
      <c r="L22" s="53" t="s">
        <v>181</v>
      </c>
      <c r="M22" s="50"/>
      <c r="N22" s="51" t="s">
        <v>176</v>
      </c>
      <c r="O22" s="52" t="s">
        <v>177</v>
      </c>
      <c r="P22" s="52" t="s">
        <v>178</v>
      </c>
      <c r="Q22" s="52" t="s">
        <v>179</v>
      </c>
      <c r="R22" s="52" t="s">
        <v>180</v>
      </c>
      <c r="S22" s="53" t="s">
        <v>181</v>
      </c>
      <c r="T22" s="50"/>
      <c r="U22" s="51" t="s">
        <v>176</v>
      </c>
      <c r="V22" s="52" t="s">
        <v>177</v>
      </c>
      <c r="W22" s="52" t="s">
        <v>178</v>
      </c>
      <c r="X22" s="52" t="s">
        <v>179</v>
      </c>
      <c r="Y22" s="52" t="s">
        <v>180</v>
      </c>
      <c r="Z22" s="53" t="s">
        <v>181</v>
      </c>
      <c r="AA22" s="249"/>
      <c r="AB22" s="244">
        <v>0</v>
      </c>
    </row>
    <row r="23" spans="2:28" ht="15.75" customHeight="1" thickTop="1">
      <c r="B23" s="12">
        <v>1</v>
      </c>
      <c r="C23" s="13" t="s">
        <v>9</v>
      </c>
      <c r="D23" s="14" t="s">
        <v>7</v>
      </c>
      <c r="E23" s="15">
        <v>2259</v>
      </c>
      <c r="G23" s="54" t="s">
        <v>185</v>
      </c>
      <c r="H23" s="55" t="s">
        <v>182</v>
      </c>
      <c r="I23" s="55" t="s">
        <v>184</v>
      </c>
      <c r="J23" s="55" t="s">
        <v>182</v>
      </c>
      <c r="K23" s="55" t="s">
        <v>185</v>
      </c>
      <c r="L23" s="56" t="s">
        <v>185</v>
      </c>
      <c r="M23" s="50"/>
      <c r="N23" s="54">
        <v>1</v>
      </c>
      <c r="O23" s="55">
        <v>1</v>
      </c>
      <c r="P23" s="55">
        <v>1</v>
      </c>
      <c r="Q23" s="55">
        <v>1</v>
      </c>
      <c r="R23" s="55">
        <v>1</v>
      </c>
      <c r="S23" s="56">
        <v>1</v>
      </c>
      <c r="T23" s="50"/>
      <c r="U23" s="57">
        <v>1</v>
      </c>
      <c r="V23" s="55">
        <v>0</v>
      </c>
      <c r="W23" s="55">
        <v>0.5</v>
      </c>
      <c r="X23" s="55">
        <v>0</v>
      </c>
      <c r="Y23" s="55">
        <v>1</v>
      </c>
      <c r="Z23" s="58">
        <v>1</v>
      </c>
      <c r="AA23" s="59">
        <v>1</v>
      </c>
      <c r="AB23" s="60">
        <v>3.5</v>
      </c>
    </row>
    <row r="24" spans="2:28" ht="15.75" customHeight="1">
      <c r="B24" s="20">
        <v>2</v>
      </c>
      <c r="C24" s="21" t="s">
        <v>9</v>
      </c>
      <c r="D24" s="22" t="s">
        <v>10</v>
      </c>
      <c r="E24" s="23">
        <v>2260</v>
      </c>
      <c r="G24" s="61" t="s">
        <v>185</v>
      </c>
      <c r="H24" s="62" t="s">
        <v>9</v>
      </c>
      <c r="I24" s="62" t="s">
        <v>185</v>
      </c>
      <c r="J24" s="62" t="s">
        <v>184</v>
      </c>
      <c r="K24" s="62" t="s">
        <v>185</v>
      </c>
      <c r="L24" s="63" t="s">
        <v>182</v>
      </c>
      <c r="M24" s="50"/>
      <c r="N24" s="61">
        <v>2</v>
      </c>
      <c r="O24" s="62">
        <v>2</v>
      </c>
      <c r="P24" s="62">
        <v>2</v>
      </c>
      <c r="Q24" s="62">
        <v>2</v>
      </c>
      <c r="R24" s="62">
        <v>2</v>
      </c>
      <c r="S24" s="63">
        <v>2</v>
      </c>
      <c r="T24" s="50"/>
      <c r="U24" s="64">
        <v>1</v>
      </c>
      <c r="V24" s="62" t="s">
        <v>9</v>
      </c>
      <c r="W24" s="62">
        <v>1</v>
      </c>
      <c r="X24" s="62">
        <v>0.5</v>
      </c>
      <c r="Y24" s="62">
        <v>1</v>
      </c>
      <c r="Z24" s="63">
        <v>0</v>
      </c>
      <c r="AA24" s="65">
        <v>2</v>
      </c>
      <c r="AB24" s="66">
        <v>3.5</v>
      </c>
    </row>
    <row r="25" spans="2:28" ht="15.75" customHeight="1">
      <c r="B25" s="20">
        <v>3</v>
      </c>
      <c r="C25" s="21" t="s">
        <v>9</v>
      </c>
      <c r="D25" s="22" t="s">
        <v>16</v>
      </c>
      <c r="E25" s="23">
        <v>2218</v>
      </c>
      <c r="G25" s="61" t="s">
        <v>185</v>
      </c>
      <c r="H25" s="62" t="s">
        <v>185</v>
      </c>
      <c r="I25" s="62" t="s">
        <v>182</v>
      </c>
      <c r="J25" s="62" t="s">
        <v>184</v>
      </c>
      <c r="K25" s="62" t="s">
        <v>184</v>
      </c>
      <c r="L25" s="63" t="s">
        <v>185</v>
      </c>
      <c r="M25" s="50"/>
      <c r="N25" s="61">
        <v>3</v>
      </c>
      <c r="O25" s="62">
        <v>3</v>
      </c>
      <c r="P25" s="62">
        <v>3</v>
      </c>
      <c r="Q25" s="62">
        <v>3</v>
      </c>
      <c r="R25" s="62">
        <v>3</v>
      </c>
      <c r="S25" s="63">
        <v>3</v>
      </c>
      <c r="T25" s="50"/>
      <c r="U25" s="64">
        <v>1</v>
      </c>
      <c r="V25" s="62">
        <v>1</v>
      </c>
      <c r="W25" s="62">
        <v>0</v>
      </c>
      <c r="X25" s="62">
        <v>0.5</v>
      </c>
      <c r="Y25" s="62">
        <v>0.5</v>
      </c>
      <c r="Z25" s="63">
        <v>1</v>
      </c>
      <c r="AA25" s="65">
        <v>3</v>
      </c>
      <c r="AB25" s="66">
        <v>4</v>
      </c>
    </row>
    <row r="26" spans="2:28" ht="15.75" customHeight="1">
      <c r="B26" s="20">
        <v>4</v>
      </c>
      <c r="C26" s="21" t="s">
        <v>9</v>
      </c>
      <c r="D26" s="22" t="s">
        <v>49</v>
      </c>
      <c r="E26" s="23">
        <v>2148</v>
      </c>
      <c r="G26" s="61" t="s">
        <v>182</v>
      </c>
      <c r="H26" s="62" t="s">
        <v>184</v>
      </c>
      <c r="I26" s="62" t="s">
        <v>185</v>
      </c>
      <c r="J26" s="62" t="s">
        <v>184</v>
      </c>
      <c r="K26" s="62" t="s">
        <v>185</v>
      </c>
      <c r="L26" s="63" t="s">
        <v>185</v>
      </c>
      <c r="M26" s="50"/>
      <c r="N26" s="61">
        <v>4</v>
      </c>
      <c r="O26" s="62">
        <v>4</v>
      </c>
      <c r="P26" s="62">
        <v>4</v>
      </c>
      <c r="Q26" s="62">
        <v>4</v>
      </c>
      <c r="R26" s="62">
        <v>4</v>
      </c>
      <c r="S26" s="63">
        <v>4</v>
      </c>
      <c r="T26" s="50"/>
      <c r="U26" s="64">
        <v>0</v>
      </c>
      <c r="V26" s="62">
        <v>0.5</v>
      </c>
      <c r="W26" s="62">
        <v>1</v>
      </c>
      <c r="X26" s="62">
        <v>0.5</v>
      </c>
      <c r="Y26" s="62">
        <v>1</v>
      </c>
      <c r="Z26" s="63">
        <v>1</v>
      </c>
      <c r="AA26" s="65">
        <v>4</v>
      </c>
      <c r="AB26" s="66">
        <v>4</v>
      </c>
    </row>
    <row r="27" spans="2:28" ht="15.75" customHeight="1">
      <c r="B27" s="20">
        <v>5</v>
      </c>
      <c r="C27" s="21" t="s">
        <v>9</v>
      </c>
      <c r="D27" s="22" t="s">
        <v>13</v>
      </c>
      <c r="E27" s="23">
        <v>2186</v>
      </c>
      <c r="G27" s="61" t="s">
        <v>185</v>
      </c>
      <c r="H27" s="62" t="s">
        <v>9</v>
      </c>
      <c r="I27" s="62" t="s">
        <v>184</v>
      </c>
      <c r="J27" s="62" t="s">
        <v>182</v>
      </c>
      <c r="K27" s="62" t="s">
        <v>184</v>
      </c>
      <c r="L27" s="63" t="s">
        <v>185</v>
      </c>
      <c r="M27" s="50"/>
      <c r="N27" s="61">
        <v>5</v>
      </c>
      <c r="O27" s="62">
        <v>5</v>
      </c>
      <c r="P27" s="62">
        <v>5</v>
      </c>
      <c r="Q27" s="62">
        <v>5</v>
      </c>
      <c r="R27" s="62">
        <v>5</v>
      </c>
      <c r="S27" s="63">
        <v>5</v>
      </c>
      <c r="T27" s="50"/>
      <c r="U27" s="64">
        <v>1</v>
      </c>
      <c r="V27" s="62" t="s">
        <v>9</v>
      </c>
      <c r="W27" s="62">
        <v>0.5</v>
      </c>
      <c r="X27" s="62">
        <v>0</v>
      </c>
      <c r="Y27" s="62">
        <v>0.5</v>
      </c>
      <c r="Z27" s="63">
        <v>1</v>
      </c>
      <c r="AA27" s="65">
        <v>5</v>
      </c>
      <c r="AB27" s="66">
        <v>3</v>
      </c>
    </row>
    <row r="28" spans="2:28" ht="15.75" customHeight="1" thickBot="1">
      <c r="B28" s="81">
        <v>6</v>
      </c>
      <c r="C28" s="82" t="s">
        <v>9</v>
      </c>
      <c r="D28" s="83" t="s">
        <v>21</v>
      </c>
      <c r="E28" s="84">
        <v>2159</v>
      </c>
      <c r="G28" s="70" t="s">
        <v>184</v>
      </c>
      <c r="H28" s="71" t="s">
        <v>182</v>
      </c>
      <c r="I28" s="71" t="s">
        <v>185</v>
      </c>
      <c r="J28" s="71" t="s">
        <v>182</v>
      </c>
      <c r="K28" s="71" t="s">
        <v>185</v>
      </c>
      <c r="L28" s="72" t="s">
        <v>185</v>
      </c>
      <c r="M28" s="50"/>
      <c r="N28" s="70">
        <v>6</v>
      </c>
      <c r="O28" s="71">
        <v>6</v>
      </c>
      <c r="P28" s="71">
        <v>6</v>
      </c>
      <c r="Q28" s="71">
        <v>6</v>
      </c>
      <c r="R28" s="71">
        <v>6</v>
      </c>
      <c r="S28" s="72">
        <v>6</v>
      </c>
      <c r="T28" s="50"/>
      <c r="U28" s="73">
        <v>0.5</v>
      </c>
      <c r="V28" s="71">
        <v>0</v>
      </c>
      <c r="W28" s="71">
        <v>1</v>
      </c>
      <c r="X28" s="71">
        <v>0</v>
      </c>
      <c r="Y28" s="71">
        <v>1</v>
      </c>
      <c r="Z28" s="72">
        <v>1</v>
      </c>
      <c r="AA28" s="74">
        <v>6</v>
      </c>
      <c r="AB28" s="75">
        <v>3.5</v>
      </c>
    </row>
    <row r="29" spans="2:14" ht="9" customHeight="1" thickBot="1" thickTop="1">
      <c r="B29" s="85"/>
      <c r="C29" s="85" t="s">
        <v>9</v>
      </c>
      <c r="D29" s="85" t="s">
        <v>9</v>
      </c>
      <c r="E29" s="2" t="s">
        <v>9</v>
      </c>
      <c r="G29"/>
      <c r="N29"/>
    </row>
    <row r="30" spans="2:28" ht="17.25" customHeight="1" thickBot="1" thickTop="1">
      <c r="B30" s="205">
        <v>4</v>
      </c>
      <c r="C30" s="206"/>
      <c r="D30" s="207" t="s">
        <v>156</v>
      </c>
      <c r="E30" s="208"/>
      <c r="G30" s="245" t="s">
        <v>171</v>
      </c>
      <c r="H30" s="246"/>
      <c r="I30" s="246"/>
      <c r="J30" s="246"/>
      <c r="K30" s="246"/>
      <c r="L30" s="247"/>
      <c r="M30" s="50"/>
      <c r="N30" s="245" t="s">
        <v>172</v>
      </c>
      <c r="O30" s="246"/>
      <c r="P30" s="246"/>
      <c r="Q30" s="246"/>
      <c r="R30" s="246"/>
      <c r="S30" s="247"/>
      <c r="T30" s="50"/>
      <c r="U30" s="246" t="s">
        <v>173</v>
      </c>
      <c r="V30" s="246">
        <v>0</v>
      </c>
      <c r="W30" s="246">
        <v>0</v>
      </c>
      <c r="X30" s="246">
        <v>0</v>
      </c>
      <c r="Y30" s="246">
        <v>0</v>
      </c>
      <c r="Z30" s="247">
        <v>0</v>
      </c>
      <c r="AA30" s="248" t="s">
        <v>174</v>
      </c>
      <c r="AB30" s="243" t="s">
        <v>175</v>
      </c>
    </row>
    <row r="31" spans="2:28" ht="15.75" customHeight="1" thickBot="1" thickTop="1">
      <c r="B31" s="4" t="s">
        <v>2</v>
      </c>
      <c r="C31" s="5" t="s">
        <v>3</v>
      </c>
      <c r="D31" s="6" t="s">
        <v>4</v>
      </c>
      <c r="E31" s="7" t="s">
        <v>5</v>
      </c>
      <c r="G31" s="51" t="s">
        <v>176</v>
      </c>
      <c r="H31" s="52" t="s">
        <v>177</v>
      </c>
      <c r="I31" s="52" t="s">
        <v>178</v>
      </c>
      <c r="J31" s="52" t="s">
        <v>179</v>
      </c>
      <c r="K31" s="52" t="s">
        <v>180</v>
      </c>
      <c r="L31" s="53" t="s">
        <v>181</v>
      </c>
      <c r="M31" s="50"/>
      <c r="N31" s="51" t="s">
        <v>176</v>
      </c>
      <c r="O31" s="52" t="s">
        <v>177</v>
      </c>
      <c r="P31" s="52" t="s">
        <v>178</v>
      </c>
      <c r="Q31" s="52" t="s">
        <v>179</v>
      </c>
      <c r="R31" s="52" t="s">
        <v>180</v>
      </c>
      <c r="S31" s="53" t="s">
        <v>181</v>
      </c>
      <c r="T31" s="50"/>
      <c r="U31" s="51" t="s">
        <v>176</v>
      </c>
      <c r="V31" s="52" t="s">
        <v>177</v>
      </c>
      <c r="W31" s="52" t="s">
        <v>178</v>
      </c>
      <c r="X31" s="52" t="s">
        <v>179</v>
      </c>
      <c r="Y31" s="52" t="s">
        <v>180</v>
      </c>
      <c r="Z31" s="53" t="s">
        <v>181</v>
      </c>
      <c r="AA31" s="249"/>
      <c r="AB31" s="244">
        <v>0</v>
      </c>
    </row>
    <row r="32" spans="2:28" ht="15.75" customHeight="1" thickTop="1">
      <c r="B32" s="12">
        <v>1</v>
      </c>
      <c r="C32" s="13" t="s">
        <v>9</v>
      </c>
      <c r="D32" s="14" t="s">
        <v>51</v>
      </c>
      <c r="E32" s="15">
        <v>2153</v>
      </c>
      <c r="G32" s="54" t="s">
        <v>185</v>
      </c>
      <c r="H32" s="55" t="s">
        <v>185</v>
      </c>
      <c r="I32" s="55" t="s">
        <v>9</v>
      </c>
      <c r="J32" s="55" t="s">
        <v>185</v>
      </c>
      <c r="K32" s="55" t="s">
        <v>185</v>
      </c>
      <c r="L32" s="56" t="s">
        <v>182</v>
      </c>
      <c r="M32" s="50"/>
      <c r="N32" s="54">
        <v>1</v>
      </c>
      <c r="O32" s="55">
        <v>1</v>
      </c>
      <c r="P32" s="55">
        <v>1</v>
      </c>
      <c r="Q32" s="55">
        <v>1</v>
      </c>
      <c r="R32" s="55">
        <v>1</v>
      </c>
      <c r="S32" s="56">
        <v>1</v>
      </c>
      <c r="T32" s="50"/>
      <c r="U32" s="57">
        <v>1</v>
      </c>
      <c r="V32" s="55">
        <v>1</v>
      </c>
      <c r="W32" s="55" t="s">
        <v>9</v>
      </c>
      <c r="X32" s="55">
        <v>1</v>
      </c>
      <c r="Y32" s="55">
        <v>1</v>
      </c>
      <c r="Z32" s="58">
        <v>0</v>
      </c>
      <c r="AA32" s="59">
        <v>1</v>
      </c>
      <c r="AB32" s="60">
        <v>4</v>
      </c>
    </row>
    <row r="33" spans="2:28" ht="15.75" customHeight="1">
      <c r="B33" s="20">
        <v>2</v>
      </c>
      <c r="C33" s="21" t="s">
        <v>52</v>
      </c>
      <c r="D33" s="22" t="s">
        <v>53</v>
      </c>
      <c r="E33" s="23">
        <v>2137</v>
      </c>
      <c r="G33" s="61" t="s">
        <v>182</v>
      </c>
      <c r="H33" s="62" t="s">
        <v>182</v>
      </c>
      <c r="I33" s="62" t="s">
        <v>185</v>
      </c>
      <c r="J33" s="62" t="s">
        <v>182</v>
      </c>
      <c r="K33" s="62" t="s">
        <v>9</v>
      </c>
      <c r="L33" s="63" t="s">
        <v>185</v>
      </c>
      <c r="M33" s="50"/>
      <c r="N33" s="61">
        <v>2</v>
      </c>
      <c r="O33" s="62">
        <v>2</v>
      </c>
      <c r="P33" s="62">
        <v>2</v>
      </c>
      <c r="Q33" s="62">
        <v>2</v>
      </c>
      <c r="R33" s="62">
        <v>3</v>
      </c>
      <c r="S33" s="63">
        <v>2</v>
      </c>
      <c r="T33" s="50"/>
      <c r="U33" s="64">
        <v>0</v>
      </c>
      <c r="V33" s="62">
        <v>0</v>
      </c>
      <c r="W33" s="62">
        <v>1</v>
      </c>
      <c r="X33" s="62">
        <v>0</v>
      </c>
      <c r="Y33" s="62">
        <v>0.5</v>
      </c>
      <c r="Z33" s="63">
        <v>1</v>
      </c>
      <c r="AA33" s="65">
        <v>2</v>
      </c>
      <c r="AB33" s="66">
        <v>2.5</v>
      </c>
    </row>
    <row r="34" spans="2:28" ht="15.75" customHeight="1">
      <c r="B34" s="20">
        <v>3</v>
      </c>
      <c r="C34" s="21" t="s">
        <v>9</v>
      </c>
      <c r="D34" s="22" t="s">
        <v>54</v>
      </c>
      <c r="E34" s="23">
        <v>2011</v>
      </c>
      <c r="G34" s="61" t="s">
        <v>185</v>
      </c>
      <c r="H34" s="62" t="s">
        <v>182</v>
      </c>
      <c r="I34" s="62" t="s">
        <v>185</v>
      </c>
      <c r="J34" s="62" t="s">
        <v>184</v>
      </c>
      <c r="K34" s="62" t="s">
        <v>184</v>
      </c>
      <c r="L34" s="63" t="s">
        <v>184</v>
      </c>
      <c r="M34" s="50"/>
      <c r="N34" s="61">
        <v>3</v>
      </c>
      <c r="O34" s="62">
        <v>3</v>
      </c>
      <c r="P34" s="62">
        <v>3</v>
      </c>
      <c r="Q34" s="62">
        <v>3</v>
      </c>
      <c r="R34" s="62">
        <v>4</v>
      </c>
      <c r="S34" s="63">
        <v>3</v>
      </c>
      <c r="T34" s="50"/>
      <c r="U34" s="64">
        <v>1</v>
      </c>
      <c r="V34" s="62">
        <v>0</v>
      </c>
      <c r="W34" s="62">
        <v>1</v>
      </c>
      <c r="X34" s="62">
        <v>0.5</v>
      </c>
      <c r="Y34" s="62">
        <v>0.5</v>
      </c>
      <c r="Z34" s="63">
        <v>0.5</v>
      </c>
      <c r="AA34" s="65">
        <v>3</v>
      </c>
      <c r="AB34" s="66">
        <v>3.5</v>
      </c>
    </row>
    <row r="35" spans="2:28" ht="15.75" customHeight="1">
      <c r="B35" s="20">
        <v>4</v>
      </c>
      <c r="C35" s="21" t="s">
        <v>9</v>
      </c>
      <c r="D35" s="22" t="s">
        <v>55</v>
      </c>
      <c r="E35" s="23">
        <v>2083</v>
      </c>
      <c r="G35" s="61" t="s">
        <v>185</v>
      </c>
      <c r="H35" s="62" t="s">
        <v>184</v>
      </c>
      <c r="I35" s="62" t="s">
        <v>185</v>
      </c>
      <c r="J35" s="62" t="s">
        <v>184</v>
      </c>
      <c r="K35" s="62" t="s">
        <v>184</v>
      </c>
      <c r="L35" s="63" t="s">
        <v>185</v>
      </c>
      <c r="M35" s="50"/>
      <c r="N35" s="61">
        <v>4</v>
      </c>
      <c r="O35" s="62">
        <v>4</v>
      </c>
      <c r="P35" s="62">
        <v>4</v>
      </c>
      <c r="Q35" s="62">
        <v>4</v>
      </c>
      <c r="R35" s="62">
        <v>5</v>
      </c>
      <c r="S35" s="63">
        <v>4</v>
      </c>
      <c r="T35" s="50"/>
      <c r="U35" s="64">
        <v>1</v>
      </c>
      <c r="V35" s="62">
        <v>0.5</v>
      </c>
      <c r="W35" s="62">
        <v>1</v>
      </c>
      <c r="X35" s="62">
        <v>0.5</v>
      </c>
      <c r="Y35" s="62">
        <v>1</v>
      </c>
      <c r="Z35" s="63">
        <v>1</v>
      </c>
      <c r="AA35" s="65">
        <v>4</v>
      </c>
      <c r="AB35" s="66">
        <v>5</v>
      </c>
    </row>
    <row r="36" spans="2:28" ht="15.75" customHeight="1">
      <c r="B36" s="20">
        <v>5</v>
      </c>
      <c r="C36" s="21" t="s">
        <v>9</v>
      </c>
      <c r="D36" s="22" t="s">
        <v>56</v>
      </c>
      <c r="E36" s="23">
        <v>2055</v>
      </c>
      <c r="G36" s="61" t="s">
        <v>182</v>
      </c>
      <c r="H36" s="62" t="s">
        <v>9</v>
      </c>
      <c r="I36" s="62" t="s">
        <v>185</v>
      </c>
      <c r="J36" s="62" t="s">
        <v>182</v>
      </c>
      <c r="K36" s="62" t="s">
        <v>185</v>
      </c>
      <c r="L36" s="63" t="s">
        <v>185</v>
      </c>
      <c r="M36" s="50"/>
      <c r="N36" s="61">
        <v>5</v>
      </c>
      <c r="O36" s="62">
        <v>6</v>
      </c>
      <c r="P36" s="62">
        <v>5</v>
      </c>
      <c r="Q36" s="62">
        <v>5</v>
      </c>
      <c r="R36" s="62">
        <v>6</v>
      </c>
      <c r="S36" s="63">
        <v>5</v>
      </c>
      <c r="T36" s="50"/>
      <c r="U36" s="64">
        <v>0</v>
      </c>
      <c r="V36" s="62">
        <v>0</v>
      </c>
      <c r="W36" s="62">
        <v>1</v>
      </c>
      <c r="X36" s="62">
        <v>0</v>
      </c>
      <c r="Y36" s="62">
        <v>0</v>
      </c>
      <c r="Z36" s="63">
        <v>1</v>
      </c>
      <c r="AA36" s="65">
        <v>5</v>
      </c>
      <c r="AB36" s="66">
        <v>2</v>
      </c>
    </row>
    <row r="37" spans="2:28" ht="15.75" customHeight="1" thickBot="1">
      <c r="B37" s="36">
        <v>6</v>
      </c>
      <c r="C37" s="37" t="s">
        <v>9</v>
      </c>
      <c r="D37" s="38" t="s">
        <v>57</v>
      </c>
      <c r="E37" s="39">
        <v>2015</v>
      </c>
      <c r="G37" s="67" t="s">
        <v>185</v>
      </c>
      <c r="H37" s="68" t="s">
        <v>182</v>
      </c>
      <c r="I37" s="68" t="s">
        <v>9</v>
      </c>
      <c r="J37" s="68" t="s">
        <v>185</v>
      </c>
      <c r="K37" s="68" t="s">
        <v>182</v>
      </c>
      <c r="L37" s="69" t="s">
        <v>9</v>
      </c>
      <c r="M37" s="50"/>
      <c r="N37" s="70">
        <v>6</v>
      </c>
      <c r="O37" s="71">
        <v>7</v>
      </c>
      <c r="P37" s="71">
        <v>6</v>
      </c>
      <c r="Q37" s="71">
        <v>6</v>
      </c>
      <c r="R37" s="71">
        <v>7</v>
      </c>
      <c r="S37" s="72">
        <v>7</v>
      </c>
      <c r="T37" s="50"/>
      <c r="U37" s="73">
        <v>1</v>
      </c>
      <c r="V37" s="71">
        <v>0.5</v>
      </c>
      <c r="W37" s="71" t="s">
        <v>9</v>
      </c>
      <c r="X37" s="71">
        <v>1</v>
      </c>
      <c r="Y37" s="71">
        <v>1</v>
      </c>
      <c r="Z37" s="72">
        <v>0.5</v>
      </c>
      <c r="AA37" s="74">
        <v>6</v>
      </c>
      <c r="AB37" s="75">
        <v>4</v>
      </c>
    </row>
    <row r="38" spans="2:14" ht="15.75" customHeight="1" thickBot="1" thickTop="1">
      <c r="B38" s="40">
        <v>7</v>
      </c>
      <c r="C38" s="41" t="s">
        <v>9</v>
      </c>
      <c r="D38" s="42" t="s">
        <v>58</v>
      </c>
      <c r="E38" s="43">
        <v>1953</v>
      </c>
      <c r="G38" s="76" t="s">
        <v>9</v>
      </c>
      <c r="H38" s="77" t="s">
        <v>184</v>
      </c>
      <c r="I38" s="77" t="s">
        <v>9</v>
      </c>
      <c r="J38" s="77" t="s">
        <v>9</v>
      </c>
      <c r="K38" s="77" t="s">
        <v>185</v>
      </c>
      <c r="L38" s="78" t="s">
        <v>184</v>
      </c>
      <c r="N38"/>
    </row>
    <row r="39" spans="2:28" ht="17.25" customHeight="1" thickBot="1" thickTop="1">
      <c r="B39" s="205">
        <v>5</v>
      </c>
      <c r="C39" s="206"/>
      <c r="D39" s="207" t="s">
        <v>157</v>
      </c>
      <c r="E39" s="208"/>
      <c r="G39" s="245" t="s">
        <v>171</v>
      </c>
      <c r="H39" s="246"/>
      <c r="I39" s="246"/>
      <c r="J39" s="246"/>
      <c r="K39" s="246"/>
      <c r="L39" s="247"/>
      <c r="M39" s="50"/>
      <c r="N39" s="245" t="s">
        <v>172</v>
      </c>
      <c r="O39" s="246"/>
      <c r="P39" s="246"/>
      <c r="Q39" s="246"/>
      <c r="R39" s="246"/>
      <c r="S39" s="247"/>
      <c r="T39" s="50"/>
      <c r="U39" s="246" t="s">
        <v>173</v>
      </c>
      <c r="V39" s="246">
        <v>0</v>
      </c>
      <c r="W39" s="246">
        <v>0</v>
      </c>
      <c r="X39" s="246">
        <v>0</v>
      </c>
      <c r="Y39" s="246">
        <v>0</v>
      </c>
      <c r="Z39" s="247">
        <v>0</v>
      </c>
      <c r="AA39" s="248" t="s">
        <v>174</v>
      </c>
      <c r="AB39" s="243" t="s">
        <v>175</v>
      </c>
    </row>
    <row r="40" spans="2:28" ht="15.75" customHeight="1" thickBot="1" thickTop="1">
      <c r="B40" s="4" t="s">
        <v>2</v>
      </c>
      <c r="C40" s="5" t="s">
        <v>3</v>
      </c>
      <c r="D40" s="6" t="s">
        <v>4</v>
      </c>
      <c r="E40" s="7" t="s">
        <v>5</v>
      </c>
      <c r="G40" s="51" t="s">
        <v>176</v>
      </c>
      <c r="H40" s="52" t="s">
        <v>177</v>
      </c>
      <c r="I40" s="52" t="s">
        <v>178</v>
      </c>
      <c r="J40" s="52" t="s">
        <v>179</v>
      </c>
      <c r="K40" s="52" t="s">
        <v>180</v>
      </c>
      <c r="L40" s="53" t="s">
        <v>181</v>
      </c>
      <c r="M40" s="50"/>
      <c r="N40" s="51" t="s">
        <v>176</v>
      </c>
      <c r="O40" s="52" t="s">
        <v>177</v>
      </c>
      <c r="P40" s="52" t="s">
        <v>178</v>
      </c>
      <c r="Q40" s="52" t="s">
        <v>179</v>
      </c>
      <c r="R40" s="52" t="s">
        <v>180</v>
      </c>
      <c r="S40" s="53" t="s">
        <v>181</v>
      </c>
      <c r="T40" s="50"/>
      <c r="U40" s="51" t="s">
        <v>176</v>
      </c>
      <c r="V40" s="52" t="s">
        <v>177</v>
      </c>
      <c r="W40" s="52" t="s">
        <v>178</v>
      </c>
      <c r="X40" s="52" t="s">
        <v>179</v>
      </c>
      <c r="Y40" s="52" t="s">
        <v>180</v>
      </c>
      <c r="Z40" s="53" t="s">
        <v>181</v>
      </c>
      <c r="AA40" s="249"/>
      <c r="AB40" s="244">
        <v>0</v>
      </c>
    </row>
    <row r="41" spans="2:28" ht="15.75" customHeight="1" thickTop="1">
      <c r="B41" s="12">
        <v>1</v>
      </c>
      <c r="C41" s="13" t="s">
        <v>9</v>
      </c>
      <c r="D41" s="14" t="s">
        <v>61</v>
      </c>
      <c r="E41" s="15" t="s">
        <v>9</v>
      </c>
      <c r="G41" s="54" t="s">
        <v>185</v>
      </c>
      <c r="H41" s="55" t="s">
        <v>185</v>
      </c>
      <c r="I41" s="55" t="s">
        <v>184</v>
      </c>
      <c r="J41" s="55" t="s">
        <v>185</v>
      </c>
      <c r="K41" s="55" t="s">
        <v>182</v>
      </c>
      <c r="L41" s="56" t="s">
        <v>184</v>
      </c>
      <c r="M41" s="50"/>
      <c r="N41" s="54">
        <v>1</v>
      </c>
      <c r="O41" s="55">
        <v>1</v>
      </c>
      <c r="P41" s="55">
        <v>1</v>
      </c>
      <c r="Q41" s="55">
        <v>1</v>
      </c>
      <c r="R41" s="55">
        <v>1</v>
      </c>
      <c r="S41" s="56">
        <v>1</v>
      </c>
      <c r="T41" s="50"/>
      <c r="U41" s="57">
        <v>1</v>
      </c>
      <c r="V41" s="55">
        <v>1</v>
      </c>
      <c r="W41" s="55">
        <v>0.5</v>
      </c>
      <c r="X41" s="55">
        <v>1</v>
      </c>
      <c r="Y41" s="55">
        <v>0</v>
      </c>
      <c r="Z41" s="58">
        <v>0.5</v>
      </c>
      <c r="AA41" s="59">
        <v>1</v>
      </c>
      <c r="AB41" s="60">
        <v>4</v>
      </c>
    </row>
    <row r="42" spans="2:28" ht="15.75" customHeight="1">
      <c r="B42" s="20">
        <v>2</v>
      </c>
      <c r="C42" s="21" t="s">
        <v>9</v>
      </c>
      <c r="D42" s="22" t="s">
        <v>62</v>
      </c>
      <c r="E42" s="23">
        <v>2065</v>
      </c>
      <c r="G42" s="61" t="s">
        <v>182</v>
      </c>
      <c r="H42" s="62" t="s">
        <v>185</v>
      </c>
      <c r="I42" s="62" t="s">
        <v>182</v>
      </c>
      <c r="J42" s="62" t="s">
        <v>185</v>
      </c>
      <c r="K42" s="62" t="s">
        <v>184</v>
      </c>
      <c r="L42" s="63" t="s">
        <v>182</v>
      </c>
      <c r="M42" s="50"/>
      <c r="N42" s="61">
        <v>2</v>
      </c>
      <c r="O42" s="62">
        <v>2</v>
      </c>
      <c r="P42" s="62">
        <v>2</v>
      </c>
      <c r="Q42" s="62">
        <v>2</v>
      </c>
      <c r="R42" s="62">
        <v>2</v>
      </c>
      <c r="S42" s="63">
        <v>2</v>
      </c>
      <c r="T42" s="50"/>
      <c r="U42" s="64">
        <v>0</v>
      </c>
      <c r="V42" s="62">
        <v>1</v>
      </c>
      <c r="W42" s="62">
        <v>0</v>
      </c>
      <c r="X42" s="62">
        <v>1</v>
      </c>
      <c r="Y42" s="62">
        <v>0.5</v>
      </c>
      <c r="Z42" s="63">
        <v>0</v>
      </c>
      <c r="AA42" s="65">
        <v>2</v>
      </c>
      <c r="AB42" s="66">
        <v>2.5</v>
      </c>
    </row>
    <row r="43" spans="2:28" ht="15.75" customHeight="1">
      <c r="B43" s="20">
        <v>3</v>
      </c>
      <c r="C43" s="21" t="s">
        <v>9</v>
      </c>
      <c r="D43" s="22" t="s">
        <v>63</v>
      </c>
      <c r="E43" s="23">
        <v>2011</v>
      </c>
      <c r="G43" s="61" t="s">
        <v>184</v>
      </c>
      <c r="H43" s="62" t="s">
        <v>182</v>
      </c>
      <c r="I43" s="62" t="s">
        <v>9</v>
      </c>
      <c r="J43" s="62" t="s">
        <v>182</v>
      </c>
      <c r="K43" s="62" t="s">
        <v>184</v>
      </c>
      <c r="L43" s="63" t="s">
        <v>182</v>
      </c>
      <c r="M43" s="50"/>
      <c r="N43" s="61">
        <v>3</v>
      </c>
      <c r="O43" s="62">
        <v>3</v>
      </c>
      <c r="P43" s="62">
        <v>3</v>
      </c>
      <c r="Q43" s="62">
        <v>3</v>
      </c>
      <c r="R43" s="62">
        <v>3</v>
      </c>
      <c r="S43" s="63">
        <v>3</v>
      </c>
      <c r="T43" s="50"/>
      <c r="U43" s="64">
        <v>0.5</v>
      </c>
      <c r="V43" s="62">
        <v>0</v>
      </c>
      <c r="W43" s="62" t="s">
        <v>9</v>
      </c>
      <c r="X43" s="62">
        <v>0</v>
      </c>
      <c r="Y43" s="62">
        <v>0.5</v>
      </c>
      <c r="Z43" s="63">
        <v>0</v>
      </c>
      <c r="AA43" s="65">
        <v>3</v>
      </c>
      <c r="AB43" s="66">
        <v>1</v>
      </c>
    </row>
    <row r="44" spans="2:28" ht="15.75" customHeight="1">
      <c r="B44" s="20">
        <v>4</v>
      </c>
      <c r="C44" s="21" t="s">
        <v>9</v>
      </c>
      <c r="D44" s="22" t="s">
        <v>64</v>
      </c>
      <c r="E44" s="23" t="s">
        <v>9</v>
      </c>
      <c r="G44" s="61" t="s">
        <v>182</v>
      </c>
      <c r="H44" s="62" t="s">
        <v>182</v>
      </c>
      <c r="I44" s="62" t="s">
        <v>9</v>
      </c>
      <c r="J44" s="62" t="s">
        <v>182</v>
      </c>
      <c r="K44" s="62" t="s">
        <v>184</v>
      </c>
      <c r="L44" s="63" t="s">
        <v>184</v>
      </c>
      <c r="M44" s="50"/>
      <c r="N44" s="61">
        <v>4</v>
      </c>
      <c r="O44" s="62">
        <v>4</v>
      </c>
      <c r="P44" s="62">
        <v>4</v>
      </c>
      <c r="Q44" s="62">
        <v>4</v>
      </c>
      <c r="R44" s="62">
        <v>4</v>
      </c>
      <c r="S44" s="63">
        <v>4</v>
      </c>
      <c r="T44" s="50"/>
      <c r="U44" s="64">
        <v>0</v>
      </c>
      <c r="V44" s="62">
        <v>0</v>
      </c>
      <c r="W44" s="62" t="s">
        <v>9</v>
      </c>
      <c r="X44" s="62">
        <v>0</v>
      </c>
      <c r="Y44" s="62">
        <v>0.5</v>
      </c>
      <c r="Z44" s="63">
        <v>0.5</v>
      </c>
      <c r="AA44" s="65">
        <v>4</v>
      </c>
      <c r="AB44" s="66">
        <v>1</v>
      </c>
    </row>
    <row r="45" spans="2:28" ht="15.75" customHeight="1">
      <c r="B45" s="20">
        <v>5</v>
      </c>
      <c r="C45" s="21" t="s">
        <v>9</v>
      </c>
      <c r="D45" s="22" t="s">
        <v>65</v>
      </c>
      <c r="E45" s="23" t="s">
        <v>9</v>
      </c>
      <c r="G45" s="61" t="s">
        <v>182</v>
      </c>
      <c r="H45" s="62" t="s">
        <v>182</v>
      </c>
      <c r="I45" s="62" t="s">
        <v>182</v>
      </c>
      <c r="J45" s="62" t="s">
        <v>182</v>
      </c>
      <c r="K45" s="62" t="s">
        <v>182</v>
      </c>
      <c r="L45" s="63" t="s">
        <v>182</v>
      </c>
      <c r="M45" s="50"/>
      <c r="N45" s="61">
        <v>5</v>
      </c>
      <c r="O45" s="62">
        <v>5</v>
      </c>
      <c r="P45" s="62">
        <v>5</v>
      </c>
      <c r="Q45" s="62">
        <v>5</v>
      </c>
      <c r="R45" s="62">
        <v>5</v>
      </c>
      <c r="S45" s="63">
        <v>5</v>
      </c>
      <c r="T45" s="50"/>
      <c r="U45" s="64">
        <v>0</v>
      </c>
      <c r="V45" s="62">
        <v>0</v>
      </c>
      <c r="W45" s="62">
        <v>0</v>
      </c>
      <c r="X45" s="62">
        <v>0</v>
      </c>
      <c r="Y45" s="62">
        <v>0</v>
      </c>
      <c r="Z45" s="63">
        <v>0</v>
      </c>
      <c r="AA45" s="65">
        <v>5</v>
      </c>
      <c r="AB45" s="66">
        <v>0</v>
      </c>
    </row>
    <row r="46" spans="2:28" ht="15.75" customHeight="1" thickBot="1">
      <c r="B46" s="36">
        <v>6</v>
      </c>
      <c r="C46" s="37" t="s">
        <v>9</v>
      </c>
      <c r="D46" s="38" t="s">
        <v>66</v>
      </c>
      <c r="E46" s="39" t="s">
        <v>9</v>
      </c>
      <c r="G46" s="67" t="s">
        <v>185</v>
      </c>
      <c r="H46" s="68" t="s">
        <v>185</v>
      </c>
      <c r="I46" s="68" t="s">
        <v>182</v>
      </c>
      <c r="J46" s="68" t="s">
        <v>185</v>
      </c>
      <c r="K46" s="68" t="s">
        <v>182</v>
      </c>
      <c r="L46" s="69" t="s">
        <v>184</v>
      </c>
      <c r="M46" s="50"/>
      <c r="N46" s="70">
        <v>6</v>
      </c>
      <c r="O46" s="71">
        <v>6</v>
      </c>
      <c r="P46" s="71">
        <v>6</v>
      </c>
      <c r="Q46" s="71">
        <v>6</v>
      </c>
      <c r="R46" s="71">
        <v>6</v>
      </c>
      <c r="S46" s="72">
        <v>6</v>
      </c>
      <c r="T46" s="50"/>
      <c r="U46" s="73">
        <v>1</v>
      </c>
      <c r="V46" s="71">
        <v>1</v>
      </c>
      <c r="W46" s="71">
        <v>0</v>
      </c>
      <c r="X46" s="71">
        <v>1</v>
      </c>
      <c r="Y46" s="71">
        <v>0</v>
      </c>
      <c r="Z46" s="72">
        <v>0.5</v>
      </c>
      <c r="AA46" s="74">
        <v>6</v>
      </c>
      <c r="AB46" s="75">
        <v>3.5</v>
      </c>
    </row>
    <row r="47" spans="2:14" ht="15.75" customHeight="1" thickBot="1" thickTop="1">
      <c r="B47" s="40">
        <v>7</v>
      </c>
      <c r="C47" s="41" t="s">
        <v>9</v>
      </c>
      <c r="D47" s="42" t="s">
        <v>67</v>
      </c>
      <c r="E47" s="43" t="s">
        <v>9</v>
      </c>
      <c r="G47" s="76" t="s">
        <v>9</v>
      </c>
      <c r="H47" s="77" t="s">
        <v>9</v>
      </c>
      <c r="I47" s="77" t="s">
        <v>9</v>
      </c>
      <c r="J47" s="77" t="s">
        <v>9</v>
      </c>
      <c r="K47" s="77" t="s">
        <v>9</v>
      </c>
      <c r="L47" s="78" t="s">
        <v>9</v>
      </c>
      <c r="N47"/>
    </row>
    <row r="48" spans="2:28" ht="15.75" customHeight="1" thickBot="1" thickTop="1">
      <c r="B48" s="205">
        <v>6</v>
      </c>
      <c r="C48" s="206"/>
      <c r="D48" s="207" t="s">
        <v>158</v>
      </c>
      <c r="E48" s="208"/>
      <c r="G48" s="245" t="s">
        <v>171</v>
      </c>
      <c r="H48" s="246"/>
      <c r="I48" s="246"/>
      <c r="J48" s="246"/>
      <c r="K48" s="246"/>
      <c r="L48" s="247"/>
      <c r="M48" s="50"/>
      <c r="N48" s="245" t="s">
        <v>172</v>
      </c>
      <c r="O48" s="246"/>
      <c r="P48" s="246"/>
      <c r="Q48" s="246"/>
      <c r="R48" s="246"/>
      <c r="S48" s="247"/>
      <c r="T48" s="50"/>
      <c r="U48" s="246" t="s">
        <v>173</v>
      </c>
      <c r="V48" s="246">
        <v>0</v>
      </c>
      <c r="W48" s="246">
        <v>0</v>
      </c>
      <c r="X48" s="246">
        <v>0</v>
      </c>
      <c r="Y48" s="246">
        <v>0</v>
      </c>
      <c r="Z48" s="247">
        <v>0</v>
      </c>
      <c r="AA48" s="248" t="s">
        <v>174</v>
      </c>
      <c r="AB48" s="243" t="s">
        <v>175</v>
      </c>
    </row>
    <row r="49" spans="2:28" ht="15.75" customHeight="1" thickBot="1" thickTop="1">
      <c r="B49" s="4" t="s">
        <v>2</v>
      </c>
      <c r="C49" s="5" t="s">
        <v>3</v>
      </c>
      <c r="D49" s="6" t="s">
        <v>4</v>
      </c>
      <c r="E49" s="7" t="s">
        <v>5</v>
      </c>
      <c r="G49" s="51" t="s">
        <v>176</v>
      </c>
      <c r="H49" s="52" t="s">
        <v>177</v>
      </c>
      <c r="I49" s="52" t="s">
        <v>178</v>
      </c>
      <c r="J49" s="52" t="s">
        <v>179</v>
      </c>
      <c r="K49" s="52" t="s">
        <v>180</v>
      </c>
      <c r="L49" s="53" t="s">
        <v>181</v>
      </c>
      <c r="M49" s="50"/>
      <c r="N49" s="51" t="s">
        <v>176</v>
      </c>
      <c r="O49" s="52" t="s">
        <v>177</v>
      </c>
      <c r="P49" s="52" t="s">
        <v>178</v>
      </c>
      <c r="Q49" s="52" t="s">
        <v>179</v>
      </c>
      <c r="R49" s="52" t="s">
        <v>180</v>
      </c>
      <c r="S49" s="53" t="s">
        <v>181</v>
      </c>
      <c r="T49" s="50"/>
      <c r="U49" s="51" t="s">
        <v>176</v>
      </c>
      <c r="V49" s="52" t="s">
        <v>177</v>
      </c>
      <c r="W49" s="52" t="s">
        <v>178</v>
      </c>
      <c r="X49" s="52" t="s">
        <v>179</v>
      </c>
      <c r="Y49" s="52" t="s">
        <v>180</v>
      </c>
      <c r="Z49" s="53" t="s">
        <v>181</v>
      </c>
      <c r="AA49" s="249"/>
      <c r="AB49" s="244">
        <v>0</v>
      </c>
    </row>
    <row r="50" spans="2:28" ht="15.75" customHeight="1" thickTop="1">
      <c r="B50" s="12">
        <v>1</v>
      </c>
      <c r="C50" s="13" t="s">
        <v>9</v>
      </c>
      <c r="D50" s="14" t="s">
        <v>68</v>
      </c>
      <c r="E50" s="15">
        <v>2062</v>
      </c>
      <c r="G50" s="54" t="s">
        <v>182</v>
      </c>
      <c r="H50" s="55" t="s">
        <v>182</v>
      </c>
      <c r="I50" s="55" t="s">
        <v>182</v>
      </c>
      <c r="J50" s="55" t="s">
        <v>182</v>
      </c>
      <c r="K50" s="55" t="s">
        <v>182</v>
      </c>
      <c r="L50" s="56" t="s">
        <v>185</v>
      </c>
      <c r="M50" s="50"/>
      <c r="N50" s="54">
        <v>1</v>
      </c>
      <c r="O50" s="55">
        <v>1</v>
      </c>
      <c r="P50" s="55">
        <v>1</v>
      </c>
      <c r="Q50" s="55">
        <v>1</v>
      </c>
      <c r="R50" s="55">
        <v>1</v>
      </c>
      <c r="S50" s="56">
        <v>1</v>
      </c>
      <c r="T50" s="50"/>
      <c r="U50" s="57">
        <v>0</v>
      </c>
      <c r="V50" s="55">
        <v>0</v>
      </c>
      <c r="W50" s="55">
        <v>0</v>
      </c>
      <c r="X50" s="55">
        <v>0</v>
      </c>
      <c r="Y50" s="55">
        <v>0</v>
      </c>
      <c r="Z50" s="58">
        <v>1</v>
      </c>
      <c r="AA50" s="59">
        <v>1</v>
      </c>
      <c r="AB50" s="60">
        <v>1</v>
      </c>
    </row>
    <row r="51" spans="2:28" ht="15.75" customHeight="1">
      <c r="B51" s="20">
        <v>2</v>
      </c>
      <c r="C51" s="21" t="s">
        <v>9</v>
      </c>
      <c r="D51" s="22" t="s">
        <v>69</v>
      </c>
      <c r="E51" s="23" t="s">
        <v>9</v>
      </c>
      <c r="G51" s="61" t="s">
        <v>185</v>
      </c>
      <c r="H51" s="62" t="s">
        <v>186</v>
      </c>
      <c r="I51" s="62" t="s">
        <v>182</v>
      </c>
      <c r="J51" s="62" t="s">
        <v>9</v>
      </c>
      <c r="K51" s="62" t="s">
        <v>182</v>
      </c>
      <c r="L51" s="63" t="s">
        <v>184</v>
      </c>
      <c r="M51" s="50"/>
      <c r="N51" s="61">
        <v>2</v>
      </c>
      <c r="O51" s="62">
        <v>2</v>
      </c>
      <c r="P51" s="62">
        <v>2</v>
      </c>
      <c r="Q51" s="62">
        <v>2</v>
      </c>
      <c r="R51" s="62">
        <v>2</v>
      </c>
      <c r="S51" s="63">
        <v>2</v>
      </c>
      <c r="T51" s="50"/>
      <c r="U51" s="64">
        <v>1</v>
      </c>
      <c r="V51" s="62">
        <v>0</v>
      </c>
      <c r="W51" s="62">
        <v>0</v>
      </c>
      <c r="X51" s="62" t="s">
        <v>9</v>
      </c>
      <c r="Y51" s="62">
        <v>0</v>
      </c>
      <c r="Z51" s="63">
        <v>0.5</v>
      </c>
      <c r="AA51" s="65">
        <v>2</v>
      </c>
      <c r="AB51" s="66">
        <v>1.5</v>
      </c>
    </row>
    <row r="52" spans="2:28" ht="15.75" customHeight="1">
      <c r="B52" s="20">
        <v>3</v>
      </c>
      <c r="C52" s="21" t="s">
        <v>9</v>
      </c>
      <c r="D52" s="22" t="s">
        <v>70</v>
      </c>
      <c r="E52" s="23" t="s">
        <v>9</v>
      </c>
      <c r="G52" s="61" t="s">
        <v>182</v>
      </c>
      <c r="H52" s="62" t="s">
        <v>182</v>
      </c>
      <c r="I52" s="62" t="s">
        <v>182</v>
      </c>
      <c r="J52" s="62" t="s">
        <v>182</v>
      </c>
      <c r="K52" s="62" t="s">
        <v>182</v>
      </c>
      <c r="L52" s="63" t="s">
        <v>184</v>
      </c>
      <c r="M52" s="50"/>
      <c r="N52" s="61">
        <v>3</v>
      </c>
      <c r="O52" s="62">
        <v>3</v>
      </c>
      <c r="P52" s="62">
        <v>3</v>
      </c>
      <c r="Q52" s="62">
        <v>3</v>
      </c>
      <c r="R52" s="62">
        <v>3</v>
      </c>
      <c r="S52" s="63">
        <v>3</v>
      </c>
      <c r="T52" s="50"/>
      <c r="U52" s="64">
        <v>0</v>
      </c>
      <c r="V52" s="62">
        <v>0</v>
      </c>
      <c r="W52" s="62">
        <v>0</v>
      </c>
      <c r="X52" s="62">
        <v>0</v>
      </c>
      <c r="Y52" s="62">
        <v>0</v>
      </c>
      <c r="Z52" s="63">
        <v>0.5</v>
      </c>
      <c r="AA52" s="65">
        <v>3</v>
      </c>
      <c r="AB52" s="66">
        <v>0.5</v>
      </c>
    </row>
    <row r="53" spans="2:28" ht="15.75" customHeight="1">
      <c r="B53" s="20">
        <v>4</v>
      </c>
      <c r="C53" s="21" t="s">
        <v>9</v>
      </c>
      <c r="D53" s="22" t="s">
        <v>71</v>
      </c>
      <c r="E53" s="23" t="s">
        <v>9</v>
      </c>
      <c r="G53" s="61" t="s">
        <v>182</v>
      </c>
      <c r="H53" s="62" t="s">
        <v>186</v>
      </c>
      <c r="I53" s="62" t="s">
        <v>182</v>
      </c>
      <c r="J53" s="62" t="s">
        <v>182</v>
      </c>
      <c r="K53" s="62" t="s">
        <v>182</v>
      </c>
      <c r="L53" s="63" t="s">
        <v>184</v>
      </c>
      <c r="M53" s="50"/>
      <c r="N53" s="61">
        <v>4</v>
      </c>
      <c r="O53" s="62">
        <v>4</v>
      </c>
      <c r="P53" s="62">
        <v>4</v>
      </c>
      <c r="Q53" s="62">
        <v>4</v>
      </c>
      <c r="R53" s="62">
        <v>4</v>
      </c>
      <c r="S53" s="63">
        <v>4</v>
      </c>
      <c r="T53" s="50"/>
      <c r="U53" s="64">
        <v>0</v>
      </c>
      <c r="V53" s="62">
        <v>0</v>
      </c>
      <c r="W53" s="62">
        <v>0</v>
      </c>
      <c r="X53" s="62">
        <v>0</v>
      </c>
      <c r="Y53" s="62">
        <v>0</v>
      </c>
      <c r="Z53" s="63">
        <v>0.5</v>
      </c>
      <c r="AA53" s="65">
        <v>4</v>
      </c>
      <c r="AB53" s="66">
        <v>0.5</v>
      </c>
    </row>
    <row r="54" spans="2:28" ht="15.75" customHeight="1">
      <c r="B54" s="20">
        <v>5</v>
      </c>
      <c r="C54" s="21" t="s">
        <v>9</v>
      </c>
      <c r="D54" s="22" t="s">
        <v>72</v>
      </c>
      <c r="E54" s="23" t="s">
        <v>9</v>
      </c>
      <c r="G54" s="61" t="s">
        <v>182</v>
      </c>
      <c r="H54" s="62" t="s">
        <v>186</v>
      </c>
      <c r="I54" s="62" t="s">
        <v>184</v>
      </c>
      <c r="J54" s="62" t="s">
        <v>9</v>
      </c>
      <c r="K54" s="62" t="s">
        <v>182</v>
      </c>
      <c r="L54" s="63" t="s">
        <v>182</v>
      </c>
      <c r="M54" s="50"/>
      <c r="N54" s="61">
        <v>5</v>
      </c>
      <c r="O54" s="62">
        <v>5</v>
      </c>
      <c r="P54" s="62">
        <v>5</v>
      </c>
      <c r="Q54" s="62">
        <v>5</v>
      </c>
      <c r="R54" s="62">
        <v>5</v>
      </c>
      <c r="S54" s="63">
        <v>5</v>
      </c>
      <c r="T54" s="50"/>
      <c r="U54" s="64">
        <v>0</v>
      </c>
      <c r="V54" s="62">
        <v>0</v>
      </c>
      <c r="W54" s="62">
        <v>0.5</v>
      </c>
      <c r="X54" s="62" t="s">
        <v>9</v>
      </c>
      <c r="Y54" s="62">
        <v>0</v>
      </c>
      <c r="Z54" s="63">
        <v>0</v>
      </c>
      <c r="AA54" s="65">
        <v>5</v>
      </c>
      <c r="AB54" s="66">
        <v>0.5</v>
      </c>
    </row>
    <row r="55" spans="2:28" ht="15.75" customHeight="1" thickBot="1">
      <c r="B55" s="36">
        <v>6</v>
      </c>
      <c r="C55" s="37" t="s">
        <v>9</v>
      </c>
      <c r="D55" s="38" t="s">
        <v>73</v>
      </c>
      <c r="E55" s="39" t="s">
        <v>9</v>
      </c>
      <c r="G55" s="67" t="s">
        <v>182</v>
      </c>
      <c r="H55" s="68" t="s">
        <v>185</v>
      </c>
      <c r="I55" s="68" t="s">
        <v>182</v>
      </c>
      <c r="J55" s="68" t="s">
        <v>182</v>
      </c>
      <c r="K55" s="68" t="s">
        <v>182</v>
      </c>
      <c r="L55" s="69" t="s">
        <v>184</v>
      </c>
      <c r="M55" s="50"/>
      <c r="N55" s="70">
        <v>6</v>
      </c>
      <c r="O55" s="71">
        <v>6</v>
      </c>
      <c r="P55" s="71">
        <v>6</v>
      </c>
      <c r="Q55" s="71">
        <v>6</v>
      </c>
      <c r="R55" s="71">
        <v>6</v>
      </c>
      <c r="S55" s="72">
        <v>6</v>
      </c>
      <c r="T55" s="50"/>
      <c r="U55" s="73">
        <v>0</v>
      </c>
      <c r="V55" s="71">
        <v>1</v>
      </c>
      <c r="W55" s="71">
        <v>0</v>
      </c>
      <c r="X55" s="71">
        <v>0</v>
      </c>
      <c r="Y55" s="71">
        <v>0</v>
      </c>
      <c r="Z55" s="72">
        <v>0.5</v>
      </c>
      <c r="AA55" s="74">
        <v>6</v>
      </c>
      <c r="AB55" s="75">
        <v>1.5</v>
      </c>
    </row>
    <row r="56" spans="2:14" ht="15.75" customHeight="1" thickBot="1" thickTop="1">
      <c r="B56" s="40">
        <v>7</v>
      </c>
      <c r="C56" s="41" t="s">
        <v>9</v>
      </c>
      <c r="D56" s="42" t="s">
        <v>74</v>
      </c>
      <c r="E56" s="43" t="s">
        <v>9</v>
      </c>
      <c r="G56" s="76" t="s">
        <v>9</v>
      </c>
      <c r="H56" s="77" t="s">
        <v>9</v>
      </c>
      <c r="I56" s="77" t="s">
        <v>9</v>
      </c>
      <c r="J56" s="77" t="s">
        <v>9</v>
      </c>
      <c r="K56" s="77" t="s">
        <v>9</v>
      </c>
      <c r="L56" s="78" t="s">
        <v>9</v>
      </c>
      <c r="N56"/>
    </row>
    <row r="57" spans="2:28" ht="17.25" customHeight="1" thickBot="1" thickTop="1">
      <c r="B57" s="205">
        <v>7</v>
      </c>
      <c r="C57" s="206"/>
      <c r="D57" s="207" t="s">
        <v>159</v>
      </c>
      <c r="E57" s="208"/>
      <c r="G57" s="245" t="s">
        <v>171</v>
      </c>
      <c r="H57" s="246"/>
      <c r="I57" s="246"/>
      <c r="J57" s="246"/>
      <c r="K57" s="246"/>
      <c r="L57" s="247"/>
      <c r="M57" s="50"/>
      <c r="N57" s="245" t="s">
        <v>172</v>
      </c>
      <c r="O57" s="246"/>
      <c r="P57" s="246"/>
      <c r="Q57" s="246"/>
      <c r="R57" s="246"/>
      <c r="S57" s="247"/>
      <c r="T57" s="50"/>
      <c r="U57" s="246" t="s">
        <v>173</v>
      </c>
      <c r="V57" s="246">
        <v>0</v>
      </c>
      <c r="W57" s="246">
        <v>0</v>
      </c>
      <c r="X57" s="246">
        <v>0</v>
      </c>
      <c r="Y57" s="246">
        <v>0</v>
      </c>
      <c r="Z57" s="247">
        <v>0</v>
      </c>
      <c r="AA57" s="248" t="s">
        <v>174</v>
      </c>
      <c r="AB57" s="243" t="s">
        <v>175</v>
      </c>
    </row>
    <row r="58" spans="2:28" ht="17.25" customHeight="1" thickBot="1" thickTop="1">
      <c r="B58" s="4" t="s">
        <v>2</v>
      </c>
      <c r="C58" s="5" t="s">
        <v>3</v>
      </c>
      <c r="D58" s="6" t="s">
        <v>4</v>
      </c>
      <c r="E58" s="7" t="s">
        <v>5</v>
      </c>
      <c r="G58" s="51" t="s">
        <v>176</v>
      </c>
      <c r="H58" s="52" t="s">
        <v>177</v>
      </c>
      <c r="I58" s="52" t="s">
        <v>178</v>
      </c>
      <c r="J58" s="52" t="s">
        <v>179</v>
      </c>
      <c r="K58" s="52" t="s">
        <v>180</v>
      </c>
      <c r="L58" s="53" t="s">
        <v>181</v>
      </c>
      <c r="M58" s="50"/>
      <c r="N58" s="51" t="s">
        <v>176</v>
      </c>
      <c r="O58" s="52" t="s">
        <v>177</v>
      </c>
      <c r="P58" s="52" t="s">
        <v>178</v>
      </c>
      <c r="Q58" s="52" t="s">
        <v>179</v>
      </c>
      <c r="R58" s="52" t="s">
        <v>180</v>
      </c>
      <c r="S58" s="53" t="s">
        <v>181</v>
      </c>
      <c r="T58" s="50"/>
      <c r="U58" s="51" t="s">
        <v>176</v>
      </c>
      <c r="V58" s="52" t="s">
        <v>177</v>
      </c>
      <c r="W58" s="52" t="s">
        <v>178</v>
      </c>
      <c r="X58" s="52" t="s">
        <v>179</v>
      </c>
      <c r="Y58" s="52" t="s">
        <v>180</v>
      </c>
      <c r="Z58" s="53" t="s">
        <v>181</v>
      </c>
      <c r="AA58" s="249"/>
      <c r="AB58" s="244">
        <v>0</v>
      </c>
    </row>
    <row r="59" spans="2:28" ht="16.5" thickTop="1">
      <c r="B59" s="12">
        <v>1</v>
      </c>
      <c r="C59" s="13" t="s">
        <v>9</v>
      </c>
      <c r="D59" s="14" t="s">
        <v>75</v>
      </c>
      <c r="E59" s="15">
        <v>2071</v>
      </c>
      <c r="G59" s="54" t="s">
        <v>182</v>
      </c>
      <c r="H59" s="55" t="s">
        <v>182</v>
      </c>
      <c r="I59" s="55" t="s">
        <v>185</v>
      </c>
      <c r="J59" s="55" t="s">
        <v>182</v>
      </c>
      <c r="K59" s="55" t="s">
        <v>9</v>
      </c>
      <c r="L59" s="56" t="s">
        <v>185</v>
      </c>
      <c r="M59" s="50"/>
      <c r="N59" s="54">
        <v>1</v>
      </c>
      <c r="O59" s="55">
        <v>1</v>
      </c>
      <c r="P59" s="55">
        <v>1</v>
      </c>
      <c r="Q59" s="55">
        <v>1</v>
      </c>
      <c r="R59" s="55">
        <v>1</v>
      </c>
      <c r="S59" s="56">
        <v>1</v>
      </c>
      <c r="T59" s="50"/>
      <c r="U59" s="57">
        <v>0</v>
      </c>
      <c r="V59" s="55">
        <v>0</v>
      </c>
      <c r="W59" s="55">
        <v>1</v>
      </c>
      <c r="X59" s="55">
        <v>0</v>
      </c>
      <c r="Y59" s="55" t="s">
        <v>9</v>
      </c>
      <c r="Z59" s="58">
        <v>1</v>
      </c>
      <c r="AA59" s="59">
        <v>1</v>
      </c>
      <c r="AB59" s="60">
        <v>2</v>
      </c>
    </row>
    <row r="60" spans="2:28" ht="15.75">
      <c r="B60" s="20">
        <v>2</v>
      </c>
      <c r="C60" s="21" t="s">
        <v>9</v>
      </c>
      <c r="D60" s="22" t="s">
        <v>76</v>
      </c>
      <c r="E60" s="23" t="s">
        <v>9</v>
      </c>
      <c r="G60" s="61" t="s">
        <v>182</v>
      </c>
      <c r="H60" s="62" t="s">
        <v>182</v>
      </c>
      <c r="I60" s="62" t="s">
        <v>182</v>
      </c>
      <c r="J60" s="62" t="s">
        <v>182</v>
      </c>
      <c r="K60" s="62" t="s">
        <v>182</v>
      </c>
      <c r="L60" s="63" t="s">
        <v>182</v>
      </c>
      <c r="M60" s="50"/>
      <c r="N60" s="61">
        <v>2</v>
      </c>
      <c r="O60" s="62">
        <v>2</v>
      </c>
      <c r="P60" s="62">
        <v>2</v>
      </c>
      <c r="Q60" s="62">
        <v>2</v>
      </c>
      <c r="R60" s="62">
        <v>2</v>
      </c>
      <c r="S60" s="63">
        <v>2</v>
      </c>
      <c r="T60" s="50"/>
      <c r="U60" s="64">
        <v>0</v>
      </c>
      <c r="V60" s="62">
        <v>0</v>
      </c>
      <c r="W60" s="62">
        <v>0</v>
      </c>
      <c r="X60" s="62">
        <v>0</v>
      </c>
      <c r="Y60" s="62">
        <v>0</v>
      </c>
      <c r="Z60" s="63">
        <v>0</v>
      </c>
      <c r="AA60" s="65">
        <v>2</v>
      </c>
      <c r="AB60" s="66">
        <v>0</v>
      </c>
    </row>
    <row r="61" spans="2:28" ht="15.75">
      <c r="B61" s="20">
        <v>3</v>
      </c>
      <c r="C61" s="21" t="s">
        <v>9</v>
      </c>
      <c r="D61" s="22" t="s">
        <v>77</v>
      </c>
      <c r="E61" s="23" t="s">
        <v>9</v>
      </c>
      <c r="G61" s="61" t="s">
        <v>185</v>
      </c>
      <c r="H61" s="62" t="s">
        <v>9</v>
      </c>
      <c r="I61" s="62" t="s">
        <v>185</v>
      </c>
      <c r="J61" s="62" t="s">
        <v>185</v>
      </c>
      <c r="K61" s="62" t="s">
        <v>184</v>
      </c>
      <c r="L61" s="63" t="s">
        <v>184</v>
      </c>
      <c r="M61" s="50"/>
      <c r="N61" s="61">
        <v>3</v>
      </c>
      <c r="O61" s="62">
        <v>4</v>
      </c>
      <c r="P61" s="62">
        <v>3</v>
      </c>
      <c r="Q61" s="62">
        <v>3</v>
      </c>
      <c r="R61" s="62">
        <v>3</v>
      </c>
      <c r="S61" s="63">
        <v>3</v>
      </c>
      <c r="T61" s="50"/>
      <c r="U61" s="64">
        <v>1</v>
      </c>
      <c r="V61" s="62">
        <v>0.5</v>
      </c>
      <c r="W61" s="62">
        <v>1</v>
      </c>
      <c r="X61" s="62">
        <v>1</v>
      </c>
      <c r="Y61" s="62">
        <v>0.5</v>
      </c>
      <c r="Z61" s="63">
        <v>0.5</v>
      </c>
      <c r="AA61" s="65">
        <v>3</v>
      </c>
      <c r="AB61" s="66">
        <v>4.5</v>
      </c>
    </row>
    <row r="62" spans="2:28" ht="15.75">
      <c r="B62" s="20">
        <v>4</v>
      </c>
      <c r="C62" s="21" t="s">
        <v>9</v>
      </c>
      <c r="D62" s="22" t="s">
        <v>78</v>
      </c>
      <c r="E62" s="23" t="s">
        <v>9</v>
      </c>
      <c r="G62" s="61" t="s">
        <v>184</v>
      </c>
      <c r="H62" s="62" t="s">
        <v>184</v>
      </c>
      <c r="I62" s="62" t="s">
        <v>182</v>
      </c>
      <c r="J62" s="62" t="s">
        <v>185</v>
      </c>
      <c r="K62" s="62" t="s">
        <v>9</v>
      </c>
      <c r="L62" s="63" t="s">
        <v>182</v>
      </c>
      <c r="M62" s="50"/>
      <c r="N62" s="61">
        <v>4</v>
      </c>
      <c r="O62" s="62">
        <v>5</v>
      </c>
      <c r="P62" s="62">
        <v>4</v>
      </c>
      <c r="Q62" s="62">
        <v>4</v>
      </c>
      <c r="R62" s="62">
        <v>5</v>
      </c>
      <c r="S62" s="63">
        <v>4</v>
      </c>
      <c r="T62" s="50"/>
      <c r="U62" s="64">
        <v>0.5</v>
      </c>
      <c r="V62" s="62">
        <v>0.5</v>
      </c>
      <c r="W62" s="62">
        <v>0</v>
      </c>
      <c r="X62" s="62">
        <v>1</v>
      </c>
      <c r="Y62" s="62">
        <v>0.5</v>
      </c>
      <c r="Z62" s="63">
        <v>0</v>
      </c>
      <c r="AA62" s="65">
        <v>4</v>
      </c>
      <c r="AB62" s="66">
        <v>2.5</v>
      </c>
    </row>
    <row r="63" spans="2:28" ht="15.75">
      <c r="B63" s="20">
        <v>5</v>
      </c>
      <c r="C63" s="21" t="s">
        <v>9</v>
      </c>
      <c r="D63" s="22" t="s">
        <v>79</v>
      </c>
      <c r="E63" s="23" t="s">
        <v>9</v>
      </c>
      <c r="G63" s="61" t="s">
        <v>184</v>
      </c>
      <c r="H63" s="62" t="s">
        <v>184</v>
      </c>
      <c r="I63" s="62" t="s">
        <v>182</v>
      </c>
      <c r="J63" s="62" t="s">
        <v>9</v>
      </c>
      <c r="K63" s="62" t="s">
        <v>184</v>
      </c>
      <c r="L63" s="63" t="s">
        <v>182</v>
      </c>
      <c r="M63" s="50"/>
      <c r="N63" s="61">
        <v>5</v>
      </c>
      <c r="O63" s="62">
        <v>6</v>
      </c>
      <c r="P63" s="62">
        <v>5</v>
      </c>
      <c r="Q63" s="62">
        <v>6</v>
      </c>
      <c r="R63" s="62">
        <v>6</v>
      </c>
      <c r="S63" s="63">
        <v>5</v>
      </c>
      <c r="T63" s="50"/>
      <c r="U63" s="64">
        <v>0.5</v>
      </c>
      <c r="V63" s="62">
        <v>0</v>
      </c>
      <c r="W63" s="62">
        <v>0</v>
      </c>
      <c r="X63" s="62">
        <v>1</v>
      </c>
      <c r="Y63" s="62">
        <v>0.5</v>
      </c>
      <c r="Z63" s="63">
        <v>0</v>
      </c>
      <c r="AA63" s="65">
        <v>5</v>
      </c>
      <c r="AB63" s="66">
        <v>2</v>
      </c>
    </row>
    <row r="64" spans="2:28" ht="16.5" thickBot="1">
      <c r="B64" s="36">
        <v>6</v>
      </c>
      <c r="C64" s="37" t="s">
        <v>9</v>
      </c>
      <c r="D64" s="38" t="s">
        <v>80</v>
      </c>
      <c r="E64" s="39" t="s">
        <v>9</v>
      </c>
      <c r="G64" s="67" t="s">
        <v>182</v>
      </c>
      <c r="H64" s="68" t="s">
        <v>182</v>
      </c>
      <c r="I64" s="68" t="s">
        <v>9</v>
      </c>
      <c r="J64" s="68" t="s">
        <v>185</v>
      </c>
      <c r="K64" s="68" t="s">
        <v>184</v>
      </c>
      <c r="L64" s="69" t="s">
        <v>9</v>
      </c>
      <c r="M64" s="50"/>
      <c r="N64" s="70">
        <v>6</v>
      </c>
      <c r="O64" s="71">
        <v>7</v>
      </c>
      <c r="P64" s="71">
        <v>7</v>
      </c>
      <c r="Q64" s="71">
        <v>7</v>
      </c>
      <c r="R64" s="71">
        <v>7</v>
      </c>
      <c r="S64" s="72">
        <v>7</v>
      </c>
      <c r="T64" s="50"/>
      <c r="U64" s="73">
        <v>0</v>
      </c>
      <c r="V64" s="71">
        <v>0</v>
      </c>
      <c r="W64" s="71">
        <v>0</v>
      </c>
      <c r="X64" s="71">
        <v>0</v>
      </c>
      <c r="Y64" s="71" t="s">
        <v>9</v>
      </c>
      <c r="Z64" s="72">
        <v>1</v>
      </c>
      <c r="AA64" s="74">
        <v>6</v>
      </c>
      <c r="AB64" s="75">
        <v>1</v>
      </c>
    </row>
    <row r="65" spans="2:14" ht="17.25" thickBot="1" thickTop="1">
      <c r="B65" s="40">
        <v>7</v>
      </c>
      <c r="C65" s="41" t="s">
        <v>9</v>
      </c>
      <c r="D65" s="42" t="s">
        <v>81</v>
      </c>
      <c r="E65" s="43" t="s">
        <v>9</v>
      </c>
      <c r="G65" s="76" t="s">
        <v>9</v>
      </c>
      <c r="H65" s="77" t="s">
        <v>182</v>
      </c>
      <c r="I65" s="77" t="s">
        <v>182</v>
      </c>
      <c r="J65" s="77" t="s">
        <v>182</v>
      </c>
      <c r="K65" s="77" t="s">
        <v>9</v>
      </c>
      <c r="L65" s="78" t="s">
        <v>185</v>
      </c>
      <c r="N65"/>
    </row>
    <row r="66" spans="2:28" ht="17.25" customHeight="1" thickBot="1" thickTop="1">
      <c r="B66" s="205">
        <v>8</v>
      </c>
      <c r="C66" s="206"/>
      <c r="D66" s="207" t="s">
        <v>160</v>
      </c>
      <c r="E66" s="208"/>
      <c r="G66" s="245" t="s">
        <v>171</v>
      </c>
      <c r="H66" s="246"/>
      <c r="I66" s="246"/>
      <c r="J66" s="246"/>
      <c r="K66" s="246"/>
      <c r="L66" s="247"/>
      <c r="M66" s="50"/>
      <c r="N66" s="245" t="s">
        <v>172</v>
      </c>
      <c r="O66" s="246"/>
      <c r="P66" s="246"/>
      <c r="Q66" s="246"/>
      <c r="R66" s="246"/>
      <c r="S66" s="247"/>
      <c r="T66" s="50"/>
      <c r="U66" s="246" t="s">
        <v>173</v>
      </c>
      <c r="V66" s="246">
        <v>0</v>
      </c>
      <c r="W66" s="246">
        <v>0</v>
      </c>
      <c r="X66" s="246">
        <v>0</v>
      </c>
      <c r="Y66" s="246">
        <v>0</v>
      </c>
      <c r="Z66" s="247">
        <v>0</v>
      </c>
      <c r="AA66" s="248" t="s">
        <v>174</v>
      </c>
      <c r="AB66" s="243" t="s">
        <v>175</v>
      </c>
    </row>
    <row r="67" spans="2:28" ht="17.25" customHeight="1" thickBot="1" thickTop="1">
      <c r="B67" s="4" t="s">
        <v>2</v>
      </c>
      <c r="C67" s="5" t="s">
        <v>3</v>
      </c>
      <c r="D67" s="6" t="s">
        <v>4</v>
      </c>
      <c r="E67" s="7" t="s">
        <v>5</v>
      </c>
      <c r="G67" s="51" t="s">
        <v>176</v>
      </c>
      <c r="H67" s="52" t="s">
        <v>177</v>
      </c>
      <c r="I67" s="52" t="s">
        <v>178</v>
      </c>
      <c r="J67" s="52" t="s">
        <v>179</v>
      </c>
      <c r="K67" s="52" t="s">
        <v>180</v>
      </c>
      <c r="L67" s="53" t="s">
        <v>181</v>
      </c>
      <c r="M67" s="50"/>
      <c r="N67" s="51" t="s">
        <v>176</v>
      </c>
      <c r="O67" s="52" t="s">
        <v>177</v>
      </c>
      <c r="P67" s="52" t="s">
        <v>178</v>
      </c>
      <c r="Q67" s="52" t="s">
        <v>179</v>
      </c>
      <c r="R67" s="52" t="s">
        <v>180</v>
      </c>
      <c r="S67" s="53" t="s">
        <v>181</v>
      </c>
      <c r="T67" s="50"/>
      <c r="U67" s="51" t="s">
        <v>176</v>
      </c>
      <c r="V67" s="52" t="s">
        <v>177</v>
      </c>
      <c r="W67" s="52" t="s">
        <v>178</v>
      </c>
      <c r="X67" s="52" t="s">
        <v>179</v>
      </c>
      <c r="Y67" s="52" t="s">
        <v>180</v>
      </c>
      <c r="Z67" s="53" t="s">
        <v>181</v>
      </c>
      <c r="AA67" s="249"/>
      <c r="AB67" s="244">
        <v>0</v>
      </c>
    </row>
    <row r="68" spans="2:28" ht="16.5" thickTop="1">
      <c r="B68" s="12">
        <v>1</v>
      </c>
      <c r="C68" s="13" t="s">
        <v>35</v>
      </c>
      <c r="D68" s="14" t="s">
        <v>82</v>
      </c>
      <c r="E68" s="15">
        <v>2463</v>
      </c>
      <c r="G68" s="54" t="s">
        <v>185</v>
      </c>
      <c r="H68" s="55" t="s">
        <v>185</v>
      </c>
      <c r="I68" s="55" t="s">
        <v>185</v>
      </c>
      <c r="J68" s="55" t="s">
        <v>185</v>
      </c>
      <c r="K68" s="55" t="s">
        <v>185</v>
      </c>
      <c r="L68" s="56" t="s">
        <v>184</v>
      </c>
      <c r="M68" s="50"/>
      <c r="N68" s="54">
        <v>1</v>
      </c>
      <c r="O68" s="55">
        <v>1</v>
      </c>
      <c r="P68" s="55">
        <v>1</v>
      </c>
      <c r="Q68" s="55">
        <v>1</v>
      </c>
      <c r="R68" s="55">
        <v>1</v>
      </c>
      <c r="S68" s="56">
        <v>1</v>
      </c>
      <c r="T68" s="50"/>
      <c r="U68" s="57">
        <v>1</v>
      </c>
      <c r="V68" s="55">
        <v>1</v>
      </c>
      <c r="W68" s="55">
        <v>1</v>
      </c>
      <c r="X68" s="55">
        <v>1</v>
      </c>
      <c r="Y68" s="55">
        <v>1</v>
      </c>
      <c r="Z68" s="58">
        <v>0.5</v>
      </c>
      <c r="AA68" s="59">
        <v>1</v>
      </c>
      <c r="AB68" s="60">
        <v>5.5</v>
      </c>
    </row>
    <row r="69" spans="2:28" ht="15.75">
      <c r="B69" s="20">
        <v>2</v>
      </c>
      <c r="C69" s="21" t="s">
        <v>35</v>
      </c>
      <c r="D69" s="22" t="s">
        <v>83</v>
      </c>
      <c r="E69" s="23">
        <v>2450</v>
      </c>
      <c r="G69" s="61" t="s">
        <v>185</v>
      </c>
      <c r="H69" s="62" t="s">
        <v>185</v>
      </c>
      <c r="I69" s="62" t="s">
        <v>185</v>
      </c>
      <c r="J69" s="62" t="s">
        <v>185</v>
      </c>
      <c r="K69" s="62" t="s">
        <v>185</v>
      </c>
      <c r="L69" s="63" t="s">
        <v>185</v>
      </c>
      <c r="M69" s="50"/>
      <c r="N69" s="61">
        <v>2</v>
      </c>
      <c r="O69" s="62">
        <v>2</v>
      </c>
      <c r="P69" s="62">
        <v>2</v>
      </c>
      <c r="Q69" s="62">
        <v>2</v>
      </c>
      <c r="R69" s="62">
        <v>2</v>
      </c>
      <c r="S69" s="63">
        <v>2</v>
      </c>
      <c r="T69" s="50"/>
      <c r="U69" s="64">
        <v>1</v>
      </c>
      <c r="V69" s="62">
        <v>1</v>
      </c>
      <c r="W69" s="62">
        <v>1</v>
      </c>
      <c r="X69" s="62">
        <v>1</v>
      </c>
      <c r="Y69" s="62">
        <v>1</v>
      </c>
      <c r="Z69" s="63">
        <v>1</v>
      </c>
      <c r="AA69" s="65">
        <v>2</v>
      </c>
      <c r="AB69" s="66">
        <v>6</v>
      </c>
    </row>
    <row r="70" spans="2:28" ht="15.75">
      <c r="B70" s="20">
        <v>3</v>
      </c>
      <c r="C70" s="21" t="s">
        <v>27</v>
      </c>
      <c r="D70" s="22" t="s">
        <v>84</v>
      </c>
      <c r="E70" s="23">
        <v>2377</v>
      </c>
      <c r="G70" s="61" t="s">
        <v>184</v>
      </c>
      <c r="H70" s="62" t="s">
        <v>185</v>
      </c>
      <c r="I70" s="62" t="s">
        <v>185</v>
      </c>
      <c r="J70" s="62" t="s">
        <v>185</v>
      </c>
      <c r="K70" s="62" t="s">
        <v>9</v>
      </c>
      <c r="L70" s="63" t="s">
        <v>185</v>
      </c>
      <c r="M70" s="50"/>
      <c r="N70" s="61">
        <v>3</v>
      </c>
      <c r="O70" s="62">
        <v>3</v>
      </c>
      <c r="P70" s="62">
        <v>3</v>
      </c>
      <c r="Q70" s="62">
        <v>3</v>
      </c>
      <c r="R70" s="62">
        <v>3</v>
      </c>
      <c r="S70" s="63">
        <v>3</v>
      </c>
      <c r="T70" s="50"/>
      <c r="U70" s="64">
        <v>0.5</v>
      </c>
      <c r="V70" s="62">
        <v>1</v>
      </c>
      <c r="W70" s="62">
        <v>1</v>
      </c>
      <c r="X70" s="62">
        <v>1</v>
      </c>
      <c r="Y70" s="62" t="s">
        <v>9</v>
      </c>
      <c r="Z70" s="63">
        <v>1</v>
      </c>
      <c r="AA70" s="65">
        <v>3</v>
      </c>
      <c r="AB70" s="66">
        <v>4.5</v>
      </c>
    </row>
    <row r="71" spans="2:28" ht="15.75">
      <c r="B71" s="20">
        <v>4</v>
      </c>
      <c r="C71" s="21" t="s">
        <v>9</v>
      </c>
      <c r="D71" s="22" t="s">
        <v>85</v>
      </c>
      <c r="E71" s="23">
        <v>2222</v>
      </c>
      <c r="G71" s="61" t="s">
        <v>184</v>
      </c>
      <c r="H71" s="62" t="s">
        <v>185</v>
      </c>
      <c r="I71" s="62" t="s">
        <v>182</v>
      </c>
      <c r="J71" s="62" t="s">
        <v>185</v>
      </c>
      <c r="K71" s="62" t="s">
        <v>9</v>
      </c>
      <c r="L71" s="63" t="s">
        <v>184</v>
      </c>
      <c r="M71" s="50"/>
      <c r="N71" s="61">
        <v>4</v>
      </c>
      <c r="O71" s="62">
        <v>4</v>
      </c>
      <c r="P71" s="62">
        <v>4</v>
      </c>
      <c r="Q71" s="62">
        <v>4</v>
      </c>
      <c r="R71" s="62">
        <v>4</v>
      </c>
      <c r="S71" s="63">
        <v>4</v>
      </c>
      <c r="T71" s="50"/>
      <c r="U71" s="64">
        <v>0.5</v>
      </c>
      <c r="V71" s="62">
        <v>1</v>
      </c>
      <c r="W71" s="62">
        <v>0</v>
      </c>
      <c r="X71" s="62">
        <v>1</v>
      </c>
      <c r="Y71" s="62" t="s">
        <v>9</v>
      </c>
      <c r="Z71" s="63">
        <v>0.5</v>
      </c>
      <c r="AA71" s="65">
        <v>4</v>
      </c>
      <c r="AB71" s="66">
        <v>3</v>
      </c>
    </row>
    <row r="72" spans="2:28" ht="15.75">
      <c r="B72" s="20">
        <v>5</v>
      </c>
      <c r="C72" s="21" t="s">
        <v>9</v>
      </c>
      <c r="D72" s="22" t="s">
        <v>86</v>
      </c>
      <c r="E72" s="23">
        <v>1893</v>
      </c>
      <c r="G72" s="61" t="s">
        <v>9</v>
      </c>
      <c r="H72" s="62" t="s">
        <v>9</v>
      </c>
      <c r="I72" s="62" t="s">
        <v>184</v>
      </c>
      <c r="J72" s="62" t="s">
        <v>185</v>
      </c>
      <c r="K72" s="62" t="s">
        <v>184</v>
      </c>
      <c r="L72" s="63" t="s">
        <v>9</v>
      </c>
      <c r="M72" s="50"/>
      <c r="N72" s="61">
        <v>6</v>
      </c>
      <c r="O72" s="62">
        <v>6</v>
      </c>
      <c r="P72" s="62">
        <v>5</v>
      </c>
      <c r="Q72" s="62">
        <v>5</v>
      </c>
      <c r="R72" s="62">
        <v>5</v>
      </c>
      <c r="S72" s="63">
        <v>6</v>
      </c>
      <c r="T72" s="50"/>
      <c r="U72" s="64">
        <v>0.5</v>
      </c>
      <c r="V72" s="62">
        <v>0.5</v>
      </c>
      <c r="W72" s="62">
        <v>0.5</v>
      </c>
      <c r="X72" s="62">
        <v>1</v>
      </c>
      <c r="Y72" s="62">
        <v>0.5</v>
      </c>
      <c r="Z72" s="63">
        <v>0.5</v>
      </c>
      <c r="AA72" s="65">
        <v>5</v>
      </c>
      <c r="AB72" s="66">
        <v>3.5</v>
      </c>
    </row>
    <row r="73" spans="2:28" ht="16.5" thickBot="1">
      <c r="B73" s="36">
        <v>6</v>
      </c>
      <c r="C73" s="37" t="s">
        <v>87</v>
      </c>
      <c r="D73" s="38" t="s">
        <v>88</v>
      </c>
      <c r="E73" s="39">
        <v>2255</v>
      </c>
      <c r="G73" s="67" t="s">
        <v>184</v>
      </c>
      <c r="H73" s="68" t="s">
        <v>184</v>
      </c>
      <c r="I73" s="68" t="s">
        <v>185</v>
      </c>
      <c r="J73" s="68" t="s">
        <v>185</v>
      </c>
      <c r="K73" s="68" t="s">
        <v>185</v>
      </c>
      <c r="L73" s="69" t="s">
        <v>184</v>
      </c>
      <c r="M73" s="50"/>
      <c r="N73" s="70">
        <v>7</v>
      </c>
      <c r="O73" s="71">
        <v>7</v>
      </c>
      <c r="P73" s="71">
        <v>6</v>
      </c>
      <c r="Q73" s="71">
        <v>6</v>
      </c>
      <c r="R73" s="71">
        <v>6</v>
      </c>
      <c r="S73" s="72">
        <v>7</v>
      </c>
      <c r="T73" s="50"/>
      <c r="U73" s="73">
        <v>0</v>
      </c>
      <c r="V73" s="71">
        <v>1</v>
      </c>
      <c r="W73" s="71">
        <v>1</v>
      </c>
      <c r="X73" s="71">
        <v>1</v>
      </c>
      <c r="Y73" s="71">
        <v>1</v>
      </c>
      <c r="Z73" s="72">
        <v>0.5</v>
      </c>
      <c r="AA73" s="74">
        <v>6</v>
      </c>
      <c r="AB73" s="75">
        <v>4.5</v>
      </c>
    </row>
    <row r="74" spans="2:14" ht="17.25" thickBot="1" thickTop="1">
      <c r="B74" s="40">
        <v>7</v>
      </c>
      <c r="C74" s="41" t="s">
        <v>9</v>
      </c>
      <c r="D74" s="42" t="s">
        <v>89</v>
      </c>
      <c r="E74" s="43" t="s">
        <v>9</v>
      </c>
      <c r="G74" s="76" t="s">
        <v>182</v>
      </c>
      <c r="H74" s="77" t="s">
        <v>185</v>
      </c>
      <c r="I74" s="77" t="s">
        <v>9</v>
      </c>
      <c r="J74" s="77" t="s">
        <v>9</v>
      </c>
      <c r="K74" s="77" t="s">
        <v>9</v>
      </c>
      <c r="L74" s="78" t="s">
        <v>184</v>
      </c>
      <c r="N74"/>
    </row>
    <row r="75" spans="2:28" ht="17.25" customHeight="1" thickBot="1" thickTop="1">
      <c r="B75" s="205">
        <v>9</v>
      </c>
      <c r="C75" s="206"/>
      <c r="D75" s="207" t="s">
        <v>161</v>
      </c>
      <c r="E75" s="208"/>
      <c r="G75" s="245" t="s">
        <v>171</v>
      </c>
      <c r="H75" s="246"/>
      <c r="I75" s="246"/>
      <c r="J75" s="246"/>
      <c r="K75" s="246"/>
      <c r="L75" s="247"/>
      <c r="M75" s="50"/>
      <c r="N75" s="245" t="s">
        <v>172</v>
      </c>
      <c r="O75" s="246"/>
      <c r="P75" s="246"/>
      <c r="Q75" s="246"/>
      <c r="R75" s="246"/>
      <c r="S75" s="247"/>
      <c r="T75" s="50"/>
      <c r="U75" s="246" t="s">
        <v>173</v>
      </c>
      <c r="V75" s="246">
        <v>0</v>
      </c>
      <c r="W75" s="246">
        <v>0</v>
      </c>
      <c r="X75" s="246">
        <v>0</v>
      </c>
      <c r="Y75" s="246">
        <v>0</v>
      </c>
      <c r="Z75" s="247">
        <v>0</v>
      </c>
      <c r="AA75" s="248" t="s">
        <v>174</v>
      </c>
      <c r="AB75" s="243" t="s">
        <v>175</v>
      </c>
    </row>
    <row r="76" spans="2:28" ht="17.25" customHeight="1" thickBot="1" thickTop="1">
      <c r="B76" s="4" t="s">
        <v>2</v>
      </c>
      <c r="C76" s="5" t="s">
        <v>3</v>
      </c>
      <c r="D76" s="6" t="s">
        <v>4</v>
      </c>
      <c r="E76" s="7" t="s">
        <v>5</v>
      </c>
      <c r="G76" s="51" t="s">
        <v>176</v>
      </c>
      <c r="H76" s="52" t="s">
        <v>177</v>
      </c>
      <c r="I76" s="52" t="s">
        <v>178</v>
      </c>
      <c r="J76" s="52" t="s">
        <v>179</v>
      </c>
      <c r="K76" s="52" t="s">
        <v>180</v>
      </c>
      <c r="L76" s="53" t="s">
        <v>181</v>
      </c>
      <c r="M76" s="50"/>
      <c r="N76" s="51" t="s">
        <v>176</v>
      </c>
      <c r="O76" s="52" t="s">
        <v>177</v>
      </c>
      <c r="P76" s="52" t="s">
        <v>178</v>
      </c>
      <c r="Q76" s="52" t="s">
        <v>179</v>
      </c>
      <c r="R76" s="52" t="s">
        <v>180</v>
      </c>
      <c r="S76" s="53" t="s">
        <v>181</v>
      </c>
      <c r="T76" s="50"/>
      <c r="U76" s="51" t="s">
        <v>176</v>
      </c>
      <c r="V76" s="52" t="s">
        <v>177</v>
      </c>
      <c r="W76" s="52" t="s">
        <v>178</v>
      </c>
      <c r="X76" s="52" t="s">
        <v>179</v>
      </c>
      <c r="Y76" s="52" t="s">
        <v>180</v>
      </c>
      <c r="Z76" s="53" t="s">
        <v>181</v>
      </c>
      <c r="AA76" s="249"/>
      <c r="AB76" s="244">
        <v>0</v>
      </c>
    </row>
    <row r="77" spans="2:28" ht="16.5" thickTop="1">
      <c r="B77" s="12">
        <v>1</v>
      </c>
      <c r="C77" s="13" t="s">
        <v>52</v>
      </c>
      <c r="D77" s="14" t="s">
        <v>90</v>
      </c>
      <c r="E77" s="15">
        <v>2369</v>
      </c>
      <c r="G77" s="54" t="s">
        <v>182</v>
      </c>
      <c r="H77" s="55" t="s">
        <v>184</v>
      </c>
      <c r="I77" s="55" t="s">
        <v>185</v>
      </c>
      <c r="J77" s="55" t="s">
        <v>184</v>
      </c>
      <c r="K77" s="55" t="s">
        <v>185</v>
      </c>
      <c r="L77" s="56" t="s">
        <v>184</v>
      </c>
      <c r="M77" s="50"/>
      <c r="N77" s="54">
        <v>1</v>
      </c>
      <c r="O77" s="55">
        <v>1</v>
      </c>
      <c r="P77" s="55">
        <v>1</v>
      </c>
      <c r="Q77" s="55">
        <v>1</v>
      </c>
      <c r="R77" s="55">
        <v>1</v>
      </c>
      <c r="S77" s="56">
        <v>1</v>
      </c>
      <c r="T77" s="50"/>
      <c r="U77" s="57">
        <v>0</v>
      </c>
      <c r="V77" s="55">
        <v>0.5</v>
      </c>
      <c r="W77" s="55">
        <v>1</v>
      </c>
      <c r="X77" s="55">
        <v>0.5</v>
      </c>
      <c r="Y77" s="55">
        <v>1</v>
      </c>
      <c r="Z77" s="58">
        <v>0.5</v>
      </c>
      <c r="AA77" s="59">
        <v>1</v>
      </c>
      <c r="AB77" s="60">
        <v>3.5</v>
      </c>
    </row>
    <row r="78" spans="2:28" ht="15.75">
      <c r="B78" s="20">
        <v>2</v>
      </c>
      <c r="C78" s="21" t="s">
        <v>9</v>
      </c>
      <c r="D78" s="22" t="s">
        <v>91</v>
      </c>
      <c r="E78" s="23">
        <v>2116</v>
      </c>
      <c r="G78" s="61" t="s">
        <v>182</v>
      </c>
      <c r="H78" s="62" t="s">
        <v>185</v>
      </c>
      <c r="I78" s="62" t="s">
        <v>185</v>
      </c>
      <c r="J78" s="62" t="s">
        <v>184</v>
      </c>
      <c r="K78" s="62" t="s">
        <v>185</v>
      </c>
      <c r="L78" s="63" t="s">
        <v>9</v>
      </c>
      <c r="M78" s="50"/>
      <c r="N78" s="61">
        <v>2</v>
      </c>
      <c r="O78" s="62">
        <v>2</v>
      </c>
      <c r="P78" s="62">
        <v>2</v>
      </c>
      <c r="Q78" s="62">
        <v>2</v>
      </c>
      <c r="R78" s="62">
        <v>2</v>
      </c>
      <c r="S78" s="63">
        <v>2</v>
      </c>
      <c r="T78" s="50"/>
      <c r="U78" s="64">
        <v>0</v>
      </c>
      <c r="V78" s="62">
        <v>1</v>
      </c>
      <c r="W78" s="62">
        <v>1</v>
      </c>
      <c r="X78" s="62">
        <v>0.5</v>
      </c>
      <c r="Y78" s="62">
        <v>1</v>
      </c>
      <c r="Z78" s="63" t="s">
        <v>9</v>
      </c>
      <c r="AA78" s="65">
        <v>2</v>
      </c>
      <c r="AB78" s="66">
        <v>3.5</v>
      </c>
    </row>
    <row r="79" spans="2:28" ht="15.75">
      <c r="B79" s="20">
        <v>3</v>
      </c>
      <c r="C79" s="21" t="s">
        <v>9</v>
      </c>
      <c r="D79" s="22" t="s">
        <v>92</v>
      </c>
      <c r="E79" s="23">
        <v>2109</v>
      </c>
      <c r="G79" s="61" t="s">
        <v>184</v>
      </c>
      <c r="H79" s="62" t="s">
        <v>182</v>
      </c>
      <c r="I79" s="62" t="s">
        <v>182</v>
      </c>
      <c r="J79" s="62" t="s">
        <v>184</v>
      </c>
      <c r="K79" s="62" t="s">
        <v>184</v>
      </c>
      <c r="L79" s="63" t="s">
        <v>182</v>
      </c>
      <c r="M79" s="50"/>
      <c r="N79" s="61">
        <v>3</v>
      </c>
      <c r="O79" s="62">
        <v>3</v>
      </c>
      <c r="P79" s="62">
        <v>3</v>
      </c>
      <c r="Q79" s="62">
        <v>3</v>
      </c>
      <c r="R79" s="62">
        <v>3</v>
      </c>
      <c r="S79" s="63">
        <v>3</v>
      </c>
      <c r="T79" s="50"/>
      <c r="U79" s="64">
        <v>0.5</v>
      </c>
      <c r="V79" s="62">
        <v>0</v>
      </c>
      <c r="W79" s="62">
        <v>0</v>
      </c>
      <c r="X79" s="62">
        <v>0.5</v>
      </c>
      <c r="Y79" s="62">
        <v>0.5</v>
      </c>
      <c r="Z79" s="63">
        <v>0</v>
      </c>
      <c r="AA79" s="65">
        <v>3</v>
      </c>
      <c r="AB79" s="66">
        <v>1.5</v>
      </c>
    </row>
    <row r="80" spans="2:28" ht="15.75">
      <c r="B80" s="20">
        <v>4</v>
      </c>
      <c r="C80" s="21" t="s">
        <v>9</v>
      </c>
      <c r="D80" s="22" t="s">
        <v>93</v>
      </c>
      <c r="E80" s="23">
        <v>2089</v>
      </c>
      <c r="G80" s="61" t="s">
        <v>184</v>
      </c>
      <c r="H80" s="62" t="s">
        <v>182</v>
      </c>
      <c r="I80" s="62" t="s">
        <v>182</v>
      </c>
      <c r="J80" s="62" t="s">
        <v>184</v>
      </c>
      <c r="K80" s="62" t="s">
        <v>184</v>
      </c>
      <c r="L80" s="63" t="s">
        <v>9</v>
      </c>
      <c r="M80" s="50"/>
      <c r="N80" s="61">
        <v>4</v>
      </c>
      <c r="O80" s="62">
        <v>4</v>
      </c>
      <c r="P80" s="62">
        <v>4</v>
      </c>
      <c r="Q80" s="62">
        <v>4</v>
      </c>
      <c r="R80" s="62">
        <v>4</v>
      </c>
      <c r="S80" s="63">
        <v>4</v>
      </c>
      <c r="T80" s="50"/>
      <c r="U80" s="64">
        <v>0.5</v>
      </c>
      <c r="V80" s="62">
        <v>0</v>
      </c>
      <c r="W80" s="62">
        <v>0</v>
      </c>
      <c r="X80" s="62">
        <v>0.5</v>
      </c>
      <c r="Y80" s="62">
        <v>0.5</v>
      </c>
      <c r="Z80" s="63" t="s">
        <v>9</v>
      </c>
      <c r="AA80" s="65">
        <v>4</v>
      </c>
      <c r="AB80" s="66">
        <v>1.5</v>
      </c>
    </row>
    <row r="81" spans="2:28" ht="15.75">
      <c r="B81" s="20">
        <v>5</v>
      </c>
      <c r="C81" s="21" t="s">
        <v>9</v>
      </c>
      <c r="D81" s="22" t="s">
        <v>94</v>
      </c>
      <c r="E81" s="23">
        <v>2068</v>
      </c>
      <c r="G81" s="61" t="s">
        <v>184</v>
      </c>
      <c r="H81" s="62" t="s">
        <v>185</v>
      </c>
      <c r="I81" s="62" t="s">
        <v>185</v>
      </c>
      <c r="J81" s="62" t="s">
        <v>185</v>
      </c>
      <c r="K81" s="62" t="s">
        <v>185</v>
      </c>
      <c r="L81" s="63" t="s">
        <v>9</v>
      </c>
      <c r="M81" s="50"/>
      <c r="N81" s="61">
        <v>5</v>
      </c>
      <c r="O81" s="62">
        <v>5</v>
      </c>
      <c r="P81" s="62">
        <v>5</v>
      </c>
      <c r="Q81" s="62">
        <v>5</v>
      </c>
      <c r="R81" s="62">
        <v>5</v>
      </c>
      <c r="S81" s="63">
        <v>5</v>
      </c>
      <c r="T81" s="50"/>
      <c r="U81" s="64">
        <v>0.5</v>
      </c>
      <c r="V81" s="62">
        <v>1</v>
      </c>
      <c r="W81" s="62">
        <v>1</v>
      </c>
      <c r="X81" s="62">
        <v>1</v>
      </c>
      <c r="Y81" s="62">
        <v>1</v>
      </c>
      <c r="Z81" s="63" t="s">
        <v>9</v>
      </c>
      <c r="AA81" s="65">
        <v>5</v>
      </c>
      <c r="AB81" s="66">
        <v>4.5</v>
      </c>
    </row>
    <row r="82" spans="2:28" ht="16.5" thickBot="1">
      <c r="B82" s="81">
        <v>6</v>
      </c>
      <c r="C82" s="82" t="s">
        <v>9</v>
      </c>
      <c r="D82" s="83" t="s">
        <v>95</v>
      </c>
      <c r="E82" s="84">
        <v>2064</v>
      </c>
      <c r="G82" s="70" t="s">
        <v>185</v>
      </c>
      <c r="H82" s="71" t="s">
        <v>182</v>
      </c>
      <c r="I82" s="71" t="s">
        <v>182</v>
      </c>
      <c r="J82" s="71" t="s">
        <v>182</v>
      </c>
      <c r="K82" s="71" t="s">
        <v>185</v>
      </c>
      <c r="L82" s="72" t="s">
        <v>184</v>
      </c>
      <c r="M82" s="50"/>
      <c r="N82" s="70">
        <v>6</v>
      </c>
      <c r="O82" s="71">
        <v>6</v>
      </c>
      <c r="P82" s="71">
        <v>6</v>
      </c>
      <c r="Q82" s="71">
        <v>6</v>
      </c>
      <c r="R82" s="71">
        <v>6</v>
      </c>
      <c r="S82" s="72">
        <v>6</v>
      </c>
      <c r="T82" s="50"/>
      <c r="U82" s="73">
        <v>1</v>
      </c>
      <c r="V82" s="71">
        <v>0</v>
      </c>
      <c r="W82" s="71">
        <v>0</v>
      </c>
      <c r="X82" s="71">
        <v>0</v>
      </c>
      <c r="Y82" s="71">
        <v>1</v>
      </c>
      <c r="Z82" s="72">
        <v>0.5</v>
      </c>
      <c r="AA82" s="74">
        <v>6</v>
      </c>
      <c r="AB82" s="75">
        <v>2.5</v>
      </c>
    </row>
    <row r="83" spans="2:14" ht="14.25" thickBot="1" thickTop="1">
      <c r="B83" s="85"/>
      <c r="C83" s="85" t="s">
        <v>9</v>
      </c>
      <c r="D83" s="85" t="s">
        <v>9</v>
      </c>
      <c r="E83" s="2" t="s">
        <v>9</v>
      </c>
      <c r="G83"/>
      <c r="N83"/>
    </row>
    <row r="84" spans="2:28" ht="17.25" customHeight="1" thickBot="1" thickTop="1">
      <c r="B84" s="205">
        <v>10</v>
      </c>
      <c r="C84" s="206"/>
      <c r="D84" s="207" t="s">
        <v>162</v>
      </c>
      <c r="E84" s="208"/>
      <c r="G84" s="245" t="s">
        <v>171</v>
      </c>
      <c r="H84" s="246"/>
      <c r="I84" s="246"/>
      <c r="J84" s="246"/>
      <c r="K84" s="246"/>
      <c r="L84" s="247"/>
      <c r="M84" s="50"/>
      <c r="N84" s="245" t="s">
        <v>172</v>
      </c>
      <c r="O84" s="246"/>
      <c r="P84" s="246"/>
      <c r="Q84" s="246"/>
      <c r="R84" s="246"/>
      <c r="S84" s="247"/>
      <c r="T84" s="50"/>
      <c r="U84" s="246" t="s">
        <v>173</v>
      </c>
      <c r="V84" s="246">
        <v>0</v>
      </c>
      <c r="W84" s="246">
        <v>0</v>
      </c>
      <c r="X84" s="246">
        <v>0</v>
      </c>
      <c r="Y84" s="246">
        <v>0</v>
      </c>
      <c r="Z84" s="247">
        <v>0</v>
      </c>
      <c r="AA84" s="248" t="s">
        <v>174</v>
      </c>
      <c r="AB84" s="243" t="s">
        <v>175</v>
      </c>
    </row>
    <row r="85" spans="2:28" ht="17.25" customHeight="1" thickBot="1" thickTop="1">
      <c r="B85" s="4" t="s">
        <v>2</v>
      </c>
      <c r="C85" s="5" t="s">
        <v>3</v>
      </c>
      <c r="D85" s="6" t="s">
        <v>4</v>
      </c>
      <c r="E85" s="7" t="s">
        <v>5</v>
      </c>
      <c r="G85" s="51" t="s">
        <v>176</v>
      </c>
      <c r="H85" s="52" t="s">
        <v>177</v>
      </c>
      <c r="I85" s="52" t="s">
        <v>178</v>
      </c>
      <c r="J85" s="52" t="s">
        <v>179</v>
      </c>
      <c r="K85" s="52" t="s">
        <v>180</v>
      </c>
      <c r="L85" s="53" t="s">
        <v>181</v>
      </c>
      <c r="M85" s="50"/>
      <c r="N85" s="51" t="s">
        <v>176</v>
      </c>
      <c r="O85" s="52" t="s">
        <v>177</v>
      </c>
      <c r="P85" s="52" t="s">
        <v>178</v>
      </c>
      <c r="Q85" s="52" t="s">
        <v>179</v>
      </c>
      <c r="R85" s="52" t="s">
        <v>180</v>
      </c>
      <c r="S85" s="53" t="s">
        <v>181</v>
      </c>
      <c r="T85" s="50"/>
      <c r="U85" s="51" t="s">
        <v>176</v>
      </c>
      <c r="V85" s="52" t="s">
        <v>177</v>
      </c>
      <c r="W85" s="52" t="s">
        <v>178</v>
      </c>
      <c r="X85" s="52" t="s">
        <v>179</v>
      </c>
      <c r="Y85" s="52" t="s">
        <v>180</v>
      </c>
      <c r="Z85" s="53" t="s">
        <v>181</v>
      </c>
      <c r="AA85" s="249"/>
      <c r="AB85" s="244">
        <v>0</v>
      </c>
    </row>
    <row r="86" spans="2:28" ht="16.5" thickTop="1">
      <c r="B86" s="12">
        <v>1</v>
      </c>
      <c r="C86" s="13" t="s">
        <v>9</v>
      </c>
      <c r="D86" s="14" t="s">
        <v>96</v>
      </c>
      <c r="E86" s="15" t="s">
        <v>9</v>
      </c>
      <c r="G86" s="54" t="s">
        <v>185</v>
      </c>
      <c r="H86" s="55" t="s">
        <v>182</v>
      </c>
      <c r="I86" s="55" t="s">
        <v>185</v>
      </c>
      <c r="J86" s="55" t="s">
        <v>185</v>
      </c>
      <c r="K86" s="55" t="s">
        <v>182</v>
      </c>
      <c r="L86" s="56" t="s">
        <v>182</v>
      </c>
      <c r="M86" s="50"/>
      <c r="N86" s="54">
        <v>1</v>
      </c>
      <c r="O86" s="55">
        <v>1</v>
      </c>
      <c r="P86" s="55">
        <v>1</v>
      </c>
      <c r="Q86" s="55">
        <v>1</v>
      </c>
      <c r="R86" s="55">
        <v>1</v>
      </c>
      <c r="S86" s="56">
        <v>1</v>
      </c>
      <c r="T86" s="50"/>
      <c r="U86" s="57">
        <v>1</v>
      </c>
      <c r="V86" s="55">
        <v>0</v>
      </c>
      <c r="W86" s="55">
        <v>1</v>
      </c>
      <c r="X86" s="55">
        <v>1</v>
      </c>
      <c r="Y86" s="55">
        <v>0</v>
      </c>
      <c r="Z86" s="58">
        <v>0</v>
      </c>
      <c r="AA86" s="59">
        <v>1</v>
      </c>
      <c r="AB86" s="60">
        <v>3</v>
      </c>
    </row>
    <row r="87" spans="2:28" ht="15.75">
      <c r="B87" s="20">
        <v>2</v>
      </c>
      <c r="C87" s="21" t="s">
        <v>9</v>
      </c>
      <c r="D87" s="22" t="s">
        <v>97</v>
      </c>
      <c r="E87" s="23" t="s">
        <v>9</v>
      </c>
      <c r="G87" s="61" t="s">
        <v>9</v>
      </c>
      <c r="H87" s="62" t="s">
        <v>184</v>
      </c>
      <c r="I87" s="62" t="s">
        <v>185</v>
      </c>
      <c r="J87" s="62" t="s">
        <v>182</v>
      </c>
      <c r="K87" s="62" t="s">
        <v>184</v>
      </c>
      <c r="L87" s="63" t="s">
        <v>182</v>
      </c>
      <c r="M87" s="50"/>
      <c r="N87" s="61">
        <v>2</v>
      </c>
      <c r="O87" s="62">
        <v>2</v>
      </c>
      <c r="P87" s="62">
        <v>2</v>
      </c>
      <c r="Q87" s="62">
        <v>2</v>
      </c>
      <c r="R87" s="62">
        <v>2</v>
      </c>
      <c r="S87" s="63">
        <v>2</v>
      </c>
      <c r="T87" s="50"/>
      <c r="U87" s="64" t="s">
        <v>9</v>
      </c>
      <c r="V87" s="62">
        <v>0.5</v>
      </c>
      <c r="W87" s="62">
        <v>1</v>
      </c>
      <c r="X87" s="62">
        <v>0</v>
      </c>
      <c r="Y87" s="62">
        <v>0.5</v>
      </c>
      <c r="Z87" s="63">
        <v>0</v>
      </c>
      <c r="AA87" s="65">
        <v>2</v>
      </c>
      <c r="AB87" s="66">
        <v>2</v>
      </c>
    </row>
    <row r="88" spans="2:28" ht="15.75">
      <c r="B88" s="20">
        <v>3</v>
      </c>
      <c r="C88" s="21" t="s">
        <v>9</v>
      </c>
      <c r="D88" s="22" t="s">
        <v>98</v>
      </c>
      <c r="E88" s="23">
        <v>2019</v>
      </c>
      <c r="G88" s="61" t="s">
        <v>185</v>
      </c>
      <c r="H88" s="62" t="s">
        <v>185</v>
      </c>
      <c r="I88" s="62" t="s">
        <v>185</v>
      </c>
      <c r="J88" s="62" t="s">
        <v>184</v>
      </c>
      <c r="K88" s="62" t="s">
        <v>185</v>
      </c>
      <c r="L88" s="63" t="s">
        <v>184</v>
      </c>
      <c r="M88" s="50"/>
      <c r="N88" s="61">
        <v>3</v>
      </c>
      <c r="O88" s="62">
        <v>3</v>
      </c>
      <c r="P88" s="62">
        <v>3</v>
      </c>
      <c r="Q88" s="62">
        <v>3</v>
      </c>
      <c r="R88" s="62">
        <v>3</v>
      </c>
      <c r="S88" s="63">
        <v>3</v>
      </c>
      <c r="T88" s="50"/>
      <c r="U88" s="64">
        <v>1</v>
      </c>
      <c r="V88" s="62">
        <v>1</v>
      </c>
      <c r="W88" s="62">
        <v>1</v>
      </c>
      <c r="X88" s="62">
        <v>0.5</v>
      </c>
      <c r="Y88" s="62">
        <v>1</v>
      </c>
      <c r="Z88" s="63">
        <v>0.5</v>
      </c>
      <c r="AA88" s="65">
        <v>3</v>
      </c>
      <c r="AB88" s="66">
        <v>5</v>
      </c>
    </row>
    <row r="89" spans="2:28" ht="15.75">
      <c r="B89" s="20">
        <v>4</v>
      </c>
      <c r="C89" s="21" t="s">
        <v>52</v>
      </c>
      <c r="D89" s="22" t="s">
        <v>99</v>
      </c>
      <c r="E89" s="23" t="s">
        <v>9</v>
      </c>
      <c r="G89" s="61" t="s">
        <v>185</v>
      </c>
      <c r="H89" s="62" t="s">
        <v>185</v>
      </c>
      <c r="I89" s="62" t="s">
        <v>185</v>
      </c>
      <c r="J89" s="62" t="s">
        <v>184</v>
      </c>
      <c r="K89" s="62" t="s">
        <v>185</v>
      </c>
      <c r="L89" s="63" t="s">
        <v>184</v>
      </c>
      <c r="M89" s="50"/>
      <c r="N89" s="61">
        <v>4</v>
      </c>
      <c r="O89" s="62">
        <v>4</v>
      </c>
      <c r="P89" s="62">
        <v>4</v>
      </c>
      <c r="Q89" s="62">
        <v>4</v>
      </c>
      <c r="R89" s="62">
        <v>4</v>
      </c>
      <c r="S89" s="63">
        <v>4</v>
      </c>
      <c r="T89" s="50"/>
      <c r="U89" s="64">
        <v>1</v>
      </c>
      <c r="V89" s="62">
        <v>1</v>
      </c>
      <c r="W89" s="62">
        <v>1</v>
      </c>
      <c r="X89" s="62">
        <v>0.5</v>
      </c>
      <c r="Y89" s="62">
        <v>1</v>
      </c>
      <c r="Z89" s="63">
        <v>0.5</v>
      </c>
      <c r="AA89" s="65">
        <v>4</v>
      </c>
      <c r="AB89" s="66">
        <v>5</v>
      </c>
    </row>
    <row r="90" spans="2:28" ht="15.75">
      <c r="B90" s="20">
        <v>5</v>
      </c>
      <c r="C90" s="21" t="s">
        <v>9</v>
      </c>
      <c r="D90" s="22" t="s">
        <v>100</v>
      </c>
      <c r="E90" s="23">
        <v>2152</v>
      </c>
      <c r="G90" s="61" t="s">
        <v>9</v>
      </c>
      <c r="H90" s="62" t="s">
        <v>184</v>
      </c>
      <c r="I90" s="62" t="s">
        <v>182</v>
      </c>
      <c r="J90" s="62" t="s">
        <v>182</v>
      </c>
      <c r="K90" s="62" t="s">
        <v>185</v>
      </c>
      <c r="L90" s="63" t="s">
        <v>184</v>
      </c>
      <c r="M90" s="50"/>
      <c r="N90" s="61">
        <v>5</v>
      </c>
      <c r="O90" s="62">
        <v>5</v>
      </c>
      <c r="P90" s="62">
        <v>5</v>
      </c>
      <c r="Q90" s="62">
        <v>5</v>
      </c>
      <c r="R90" s="62">
        <v>5</v>
      </c>
      <c r="S90" s="63">
        <v>5</v>
      </c>
      <c r="T90" s="50"/>
      <c r="U90" s="64" t="s">
        <v>9</v>
      </c>
      <c r="V90" s="62">
        <v>0.5</v>
      </c>
      <c r="W90" s="62">
        <v>0</v>
      </c>
      <c r="X90" s="62">
        <v>0</v>
      </c>
      <c r="Y90" s="62">
        <v>1</v>
      </c>
      <c r="Z90" s="63">
        <v>0.5</v>
      </c>
      <c r="AA90" s="65">
        <v>5</v>
      </c>
      <c r="AB90" s="66">
        <v>2</v>
      </c>
    </row>
    <row r="91" spans="2:28" ht="16.5" thickBot="1">
      <c r="B91" s="36">
        <v>6</v>
      </c>
      <c r="C91" s="37" t="s">
        <v>9</v>
      </c>
      <c r="D91" s="38" t="s">
        <v>101</v>
      </c>
      <c r="E91" s="39" t="s">
        <v>9</v>
      </c>
      <c r="G91" s="67" t="s">
        <v>182</v>
      </c>
      <c r="H91" s="68" t="s">
        <v>182</v>
      </c>
      <c r="I91" s="68" t="s">
        <v>182</v>
      </c>
      <c r="J91" s="68" t="s">
        <v>182</v>
      </c>
      <c r="K91" s="68" t="s">
        <v>182</v>
      </c>
      <c r="L91" s="69" t="s">
        <v>182</v>
      </c>
      <c r="M91" s="50"/>
      <c r="N91" s="70">
        <v>6</v>
      </c>
      <c r="O91" s="71">
        <v>6</v>
      </c>
      <c r="P91" s="71">
        <v>6</v>
      </c>
      <c r="Q91" s="71">
        <v>6</v>
      </c>
      <c r="R91" s="71">
        <v>6</v>
      </c>
      <c r="S91" s="72">
        <v>6</v>
      </c>
      <c r="T91" s="50"/>
      <c r="U91" s="73">
        <v>0</v>
      </c>
      <c r="V91" s="71">
        <v>0</v>
      </c>
      <c r="W91" s="71">
        <v>0</v>
      </c>
      <c r="X91" s="71">
        <v>0</v>
      </c>
      <c r="Y91" s="71">
        <v>0</v>
      </c>
      <c r="Z91" s="72">
        <v>0</v>
      </c>
      <c r="AA91" s="74">
        <v>6</v>
      </c>
      <c r="AB91" s="75">
        <v>0</v>
      </c>
    </row>
    <row r="92" spans="2:14" ht="17.25" thickBot="1" thickTop="1">
      <c r="B92" s="40">
        <v>7</v>
      </c>
      <c r="C92" s="41" t="s">
        <v>9</v>
      </c>
      <c r="D92" s="42" t="s">
        <v>102</v>
      </c>
      <c r="E92" s="43" t="s">
        <v>9</v>
      </c>
      <c r="G92" s="76" t="s">
        <v>9</v>
      </c>
      <c r="H92" s="77" t="s">
        <v>9</v>
      </c>
      <c r="I92" s="77" t="s">
        <v>9</v>
      </c>
      <c r="J92" s="77" t="s">
        <v>9</v>
      </c>
      <c r="K92" s="77" t="s">
        <v>9</v>
      </c>
      <c r="L92" s="78" t="s">
        <v>9</v>
      </c>
      <c r="N92"/>
    </row>
    <row r="93" spans="2:28" ht="17.25" customHeight="1" thickBot="1" thickTop="1">
      <c r="B93" s="205">
        <v>11</v>
      </c>
      <c r="C93" s="206"/>
      <c r="D93" s="207" t="s">
        <v>163</v>
      </c>
      <c r="E93" s="208"/>
      <c r="G93" s="245" t="s">
        <v>171</v>
      </c>
      <c r="H93" s="246"/>
      <c r="I93" s="246"/>
      <c r="J93" s="246"/>
      <c r="K93" s="246"/>
      <c r="L93" s="247"/>
      <c r="M93" s="50"/>
      <c r="N93" s="245" t="s">
        <v>172</v>
      </c>
      <c r="O93" s="246"/>
      <c r="P93" s="246"/>
      <c r="Q93" s="246"/>
      <c r="R93" s="246"/>
      <c r="S93" s="247"/>
      <c r="T93" s="50"/>
      <c r="U93" s="246" t="s">
        <v>173</v>
      </c>
      <c r="V93" s="246">
        <v>0</v>
      </c>
      <c r="W93" s="246">
        <v>0</v>
      </c>
      <c r="X93" s="246">
        <v>0</v>
      </c>
      <c r="Y93" s="246">
        <v>0</v>
      </c>
      <c r="Z93" s="247">
        <v>0</v>
      </c>
      <c r="AA93" s="248" t="s">
        <v>174</v>
      </c>
      <c r="AB93" s="243" t="s">
        <v>175</v>
      </c>
    </row>
    <row r="94" spans="2:28" ht="17.25" customHeight="1" thickBot="1" thickTop="1">
      <c r="B94" s="4" t="s">
        <v>2</v>
      </c>
      <c r="C94" s="5" t="s">
        <v>3</v>
      </c>
      <c r="D94" s="6" t="s">
        <v>4</v>
      </c>
      <c r="E94" s="7" t="s">
        <v>5</v>
      </c>
      <c r="G94" s="51" t="s">
        <v>176</v>
      </c>
      <c r="H94" s="52" t="s">
        <v>177</v>
      </c>
      <c r="I94" s="52" t="s">
        <v>178</v>
      </c>
      <c r="J94" s="52" t="s">
        <v>179</v>
      </c>
      <c r="K94" s="52" t="s">
        <v>180</v>
      </c>
      <c r="L94" s="53" t="s">
        <v>181</v>
      </c>
      <c r="M94" s="50"/>
      <c r="N94" s="51" t="s">
        <v>176</v>
      </c>
      <c r="O94" s="52" t="s">
        <v>177</v>
      </c>
      <c r="P94" s="52" t="s">
        <v>178</v>
      </c>
      <c r="Q94" s="52" t="s">
        <v>179</v>
      </c>
      <c r="R94" s="52" t="s">
        <v>180</v>
      </c>
      <c r="S94" s="53" t="s">
        <v>181</v>
      </c>
      <c r="T94" s="50"/>
      <c r="U94" s="51" t="s">
        <v>176</v>
      </c>
      <c r="V94" s="52" t="s">
        <v>177</v>
      </c>
      <c r="W94" s="52" t="s">
        <v>178</v>
      </c>
      <c r="X94" s="52" t="s">
        <v>179</v>
      </c>
      <c r="Y94" s="52" t="s">
        <v>180</v>
      </c>
      <c r="Z94" s="53" t="s">
        <v>181</v>
      </c>
      <c r="AA94" s="249"/>
      <c r="AB94" s="244">
        <v>0</v>
      </c>
    </row>
    <row r="95" spans="2:28" ht="16.5" thickTop="1">
      <c r="B95" s="12">
        <v>1</v>
      </c>
      <c r="C95" s="13" t="s">
        <v>9</v>
      </c>
      <c r="D95" s="14" t="s">
        <v>103</v>
      </c>
      <c r="E95" s="15" t="s">
        <v>9</v>
      </c>
      <c r="G95" s="54" t="s">
        <v>182</v>
      </c>
      <c r="H95" s="55" t="s">
        <v>9</v>
      </c>
      <c r="I95" s="55" t="s">
        <v>182</v>
      </c>
      <c r="J95" s="55" t="s">
        <v>185</v>
      </c>
      <c r="K95" s="55" t="s">
        <v>182</v>
      </c>
      <c r="L95" s="56" t="s">
        <v>182</v>
      </c>
      <c r="M95" s="50"/>
      <c r="N95" s="54">
        <v>1</v>
      </c>
      <c r="O95" s="55">
        <v>1</v>
      </c>
      <c r="P95" s="55">
        <v>1</v>
      </c>
      <c r="Q95" s="55">
        <v>1</v>
      </c>
      <c r="R95" s="55">
        <v>1</v>
      </c>
      <c r="S95" s="56">
        <v>1</v>
      </c>
      <c r="T95" s="50"/>
      <c r="U95" s="57">
        <v>0</v>
      </c>
      <c r="V95" s="55" t="s">
        <v>9</v>
      </c>
      <c r="W95" s="55">
        <v>0</v>
      </c>
      <c r="X95" s="55">
        <v>1</v>
      </c>
      <c r="Y95" s="55">
        <v>0</v>
      </c>
      <c r="Z95" s="58">
        <v>0</v>
      </c>
      <c r="AA95" s="59">
        <v>1</v>
      </c>
      <c r="AB95" s="60">
        <v>1</v>
      </c>
    </row>
    <row r="96" spans="2:28" ht="15.75">
      <c r="B96" s="20">
        <v>2</v>
      </c>
      <c r="C96" s="21" t="s">
        <v>9</v>
      </c>
      <c r="D96" s="22" t="s">
        <v>104</v>
      </c>
      <c r="E96" s="23" t="s">
        <v>9</v>
      </c>
      <c r="G96" s="61" t="s">
        <v>185</v>
      </c>
      <c r="H96" s="62" t="s">
        <v>184</v>
      </c>
      <c r="I96" s="62" t="s">
        <v>182</v>
      </c>
      <c r="J96" s="62" t="s">
        <v>184</v>
      </c>
      <c r="K96" s="62" t="s">
        <v>184</v>
      </c>
      <c r="L96" s="63" t="s">
        <v>185</v>
      </c>
      <c r="M96" s="50"/>
      <c r="N96" s="61">
        <v>2</v>
      </c>
      <c r="O96" s="62">
        <v>2</v>
      </c>
      <c r="P96" s="62">
        <v>2</v>
      </c>
      <c r="Q96" s="62">
        <v>2</v>
      </c>
      <c r="R96" s="62">
        <v>2</v>
      </c>
      <c r="S96" s="63">
        <v>2</v>
      </c>
      <c r="T96" s="50"/>
      <c r="U96" s="64">
        <v>1</v>
      </c>
      <c r="V96" s="62">
        <v>0.5</v>
      </c>
      <c r="W96" s="62">
        <v>0</v>
      </c>
      <c r="X96" s="62">
        <v>0.5</v>
      </c>
      <c r="Y96" s="62">
        <v>0.5</v>
      </c>
      <c r="Z96" s="63">
        <v>1</v>
      </c>
      <c r="AA96" s="65">
        <v>2</v>
      </c>
      <c r="AB96" s="66">
        <v>3.5</v>
      </c>
    </row>
    <row r="97" spans="2:28" ht="15.75">
      <c r="B97" s="20">
        <v>3</v>
      </c>
      <c r="C97" s="21" t="s">
        <v>9</v>
      </c>
      <c r="D97" s="22" t="s">
        <v>105</v>
      </c>
      <c r="E97" s="23" t="s">
        <v>9</v>
      </c>
      <c r="G97" s="61" t="s">
        <v>182</v>
      </c>
      <c r="H97" s="62" t="s">
        <v>182</v>
      </c>
      <c r="I97" s="62" t="s">
        <v>185</v>
      </c>
      <c r="J97" s="62" t="s">
        <v>182</v>
      </c>
      <c r="K97" s="62" t="s">
        <v>184</v>
      </c>
      <c r="L97" s="63" t="s">
        <v>184</v>
      </c>
      <c r="M97" s="50"/>
      <c r="N97" s="61">
        <v>3</v>
      </c>
      <c r="O97" s="62">
        <v>3</v>
      </c>
      <c r="P97" s="62">
        <v>3</v>
      </c>
      <c r="Q97" s="62">
        <v>3</v>
      </c>
      <c r="R97" s="62">
        <v>3</v>
      </c>
      <c r="S97" s="63">
        <v>3</v>
      </c>
      <c r="T97" s="50"/>
      <c r="U97" s="64">
        <v>0</v>
      </c>
      <c r="V97" s="62">
        <v>0</v>
      </c>
      <c r="W97" s="62">
        <v>1</v>
      </c>
      <c r="X97" s="62">
        <v>0</v>
      </c>
      <c r="Y97" s="62">
        <v>0.5</v>
      </c>
      <c r="Z97" s="63">
        <v>0.5</v>
      </c>
      <c r="AA97" s="65">
        <v>3</v>
      </c>
      <c r="AB97" s="66">
        <v>2</v>
      </c>
    </row>
    <row r="98" spans="2:28" ht="15.75">
      <c r="B98" s="20">
        <v>4</v>
      </c>
      <c r="C98" s="21" t="s">
        <v>9</v>
      </c>
      <c r="D98" s="22" t="s">
        <v>106</v>
      </c>
      <c r="E98" s="23" t="s">
        <v>9</v>
      </c>
      <c r="G98" s="61" t="s">
        <v>182</v>
      </c>
      <c r="H98" s="62" t="s">
        <v>184</v>
      </c>
      <c r="I98" s="62" t="s">
        <v>182</v>
      </c>
      <c r="J98" s="62" t="s">
        <v>182</v>
      </c>
      <c r="K98" s="62" t="s">
        <v>184</v>
      </c>
      <c r="L98" s="63" t="s">
        <v>185</v>
      </c>
      <c r="M98" s="50"/>
      <c r="N98" s="61">
        <v>4</v>
      </c>
      <c r="O98" s="62">
        <v>4</v>
      </c>
      <c r="P98" s="62">
        <v>4</v>
      </c>
      <c r="Q98" s="62">
        <v>4</v>
      </c>
      <c r="R98" s="62">
        <v>4</v>
      </c>
      <c r="S98" s="63">
        <v>4</v>
      </c>
      <c r="T98" s="50"/>
      <c r="U98" s="64">
        <v>0</v>
      </c>
      <c r="V98" s="62">
        <v>0.5</v>
      </c>
      <c r="W98" s="62">
        <v>0</v>
      </c>
      <c r="X98" s="62">
        <v>0</v>
      </c>
      <c r="Y98" s="62">
        <v>0.5</v>
      </c>
      <c r="Z98" s="63">
        <v>1</v>
      </c>
      <c r="AA98" s="65">
        <v>4</v>
      </c>
      <c r="AB98" s="66">
        <v>2</v>
      </c>
    </row>
    <row r="99" spans="2:28" ht="15.75">
      <c r="B99" s="20">
        <v>5</v>
      </c>
      <c r="C99" s="21" t="s">
        <v>9</v>
      </c>
      <c r="D99" s="22" t="s">
        <v>107</v>
      </c>
      <c r="E99" s="23" t="s">
        <v>9</v>
      </c>
      <c r="G99" s="61" t="s">
        <v>184</v>
      </c>
      <c r="H99" s="62" t="s">
        <v>184</v>
      </c>
      <c r="I99" s="62" t="s">
        <v>9</v>
      </c>
      <c r="J99" s="62" t="s">
        <v>9</v>
      </c>
      <c r="K99" s="62" t="s">
        <v>185</v>
      </c>
      <c r="L99" s="63" t="s">
        <v>185</v>
      </c>
      <c r="M99" s="50"/>
      <c r="N99" s="61">
        <v>5</v>
      </c>
      <c r="O99" s="62">
        <v>5</v>
      </c>
      <c r="P99" s="62">
        <v>6</v>
      </c>
      <c r="Q99" s="62">
        <v>6</v>
      </c>
      <c r="R99" s="62">
        <v>5</v>
      </c>
      <c r="S99" s="63">
        <v>5</v>
      </c>
      <c r="T99" s="50"/>
      <c r="U99" s="64">
        <v>0.5</v>
      </c>
      <c r="V99" s="62">
        <v>0.5</v>
      </c>
      <c r="W99" s="62">
        <v>0.5</v>
      </c>
      <c r="X99" s="62">
        <v>1</v>
      </c>
      <c r="Y99" s="62">
        <v>1</v>
      </c>
      <c r="Z99" s="63">
        <v>1</v>
      </c>
      <c r="AA99" s="65">
        <v>5</v>
      </c>
      <c r="AB99" s="66">
        <v>4.5</v>
      </c>
    </row>
    <row r="100" spans="2:28" ht="16.5" thickBot="1">
      <c r="B100" s="36">
        <v>6</v>
      </c>
      <c r="C100" s="37" t="s">
        <v>9</v>
      </c>
      <c r="D100" s="38" t="s">
        <v>108</v>
      </c>
      <c r="E100" s="39" t="s">
        <v>9</v>
      </c>
      <c r="G100" s="67" t="s">
        <v>185</v>
      </c>
      <c r="H100" s="68" t="s">
        <v>9</v>
      </c>
      <c r="I100" s="68" t="s">
        <v>184</v>
      </c>
      <c r="J100" s="68" t="s">
        <v>185</v>
      </c>
      <c r="K100" s="68" t="s">
        <v>182</v>
      </c>
      <c r="L100" s="69" t="s">
        <v>184</v>
      </c>
      <c r="M100" s="50"/>
      <c r="N100" s="70">
        <v>6</v>
      </c>
      <c r="O100" s="71">
        <v>6</v>
      </c>
      <c r="P100" s="71">
        <v>7</v>
      </c>
      <c r="Q100" s="71">
        <v>7</v>
      </c>
      <c r="R100" s="71">
        <v>6</v>
      </c>
      <c r="S100" s="72">
        <v>6</v>
      </c>
      <c r="T100" s="50"/>
      <c r="U100" s="73">
        <v>1</v>
      </c>
      <c r="V100" s="71" t="s">
        <v>9</v>
      </c>
      <c r="W100" s="71">
        <v>1</v>
      </c>
      <c r="X100" s="71">
        <v>1</v>
      </c>
      <c r="Y100" s="71">
        <v>0</v>
      </c>
      <c r="Z100" s="72">
        <v>0.5</v>
      </c>
      <c r="AA100" s="74">
        <v>6</v>
      </c>
      <c r="AB100" s="75">
        <v>3.5</v>
      </c>
    </row>
    <row r="101" spans="2:14" ht="17.25" thickBot="1" thickTop="1">
      <c r="B101" s="40">
        <v>7</v>
      </c>
      <c r="C101" s="41" t="s">
        <v>9</v>
      </c>
      <c r="D101" s="42" t="s">
        <v>109</v>
      </c>
      <c r="E101" s="43" t="s">
        <v>9</v>
      </c>
      <c r="G101" s="76" t="s">
        <v>9</v>
      </c>
      <c r="H101" s="77" t="s">
        <v>9</v>
      </c>
      <c r="I101" s="77" t="s">
        <v>185</v>
      </c>
      <c r="J101" s="77" t="s">
        <v>185</v>
      </c>
      <c r="K101" s="77" t="s">
        <v>9</v>
      </c>
      <c r="L101" s="78" t="s">
        <v>9</v>
      </c>
      <c r="N101"/>
    </row>
    <row r="102" spans="2:28" ht="17.25" customHeight="1" thickBot="1" thickTop="1">
      <c r="B102" s="205">
        <v>12</v>
      </c>
      <c r="C102" s="206"/>
      <c r="D102" s="207" t="s">
        <v>164</v>
      </c>
      <c r="E102" s="208"/>
      <c r="G102" s="245" t="s">
        <v>171</v>
      </c>
      <c r="H102" s="246"/>
      <c r="I102" s="246"/>
      <c r="J102" s="246"/>
      <c r="K102" s="246"/>
      <c r="L102" s="247"/>
      <c r="M102" s="50"/>
      <c r="N102" s="245" t="s">
        <v>172</v>
      </c>
      <c r="O102" s="246"/>
      <c r="P102" s="246"/>
      <c r="Q102" s="246"/>
      <c r="R102" s="246"/>
      <c r="S102" s="247"/>
      <c r="T102" s="50"/>
      <c r="U102" s="246" t="s">
        <v>173</v>
      </c>
      <c r="V102" s="246">
        <v>0</v>
      </c>
      <c r="W102" s="246">
        <v>0</v>
      </c>
      <c r="X102" s="246">
        <v>0</v>
      </c>
      <c r="Y102" s="246">
        <v>0</v>
      </c>
      <c r="Z102" s="247">
        <v>0</v>
      </c>
      <c r="AA102" s="248" t="s">
        <v>174</v>
      </c>
      <c r="AB102" s="243" t="s">
        <v>175</v>
      </c>
    </row>
    <row r="103" spans="2:28" ht="17.25" customHeight="1" thickBot="1" thickTop="1">
      <c r="B103" s="4" t="s">
        <v>2</v>
      </c>
      <c r="C103" s="5" t="s">
        <v>3</v>
      </c>
      <c r="D103" s="6" t="s">
        <v>4</v>
      </c>
      <c r="E103" s="7" t="s">
        <v>5</v>
      </c>
      <c r="G103" s="51" t="s">
        <v>176</v>
      </c>
      <c r="H103" s="52" t="s">
        <v>177</v>
      </c>
      <c r="I103" s="52" t="s">
        <v>178</v>
      </c>
      <c r="J103" s="52" t="s">
        <v>179</v>
      </c>
      <c r="K103" s="52" t="s">
        <v>180</v>
      </c>
      <c r="L103" s="53" t="s">
        <v>181</v>
      </c>
      <c r="M103" s="50"/>
      <c r="N103" s="51" t="s">
        <v>176</v>
      </c>
      <c r="O103" s="52" t="s">
        <v>177</v>
      </c>
      <c r="P103" s="52" t="s">
        <v>178</v>
      </c>
      <c r="Q103" s="52" t="s">
        <v>179</v>
      </c>
      <c r="R103" s="52" t="s">
        <v>180</v>
      </c>
      <c r="S103" s="53" t="s">
        <v>181</v>
      </c>
      <c r="T103" s="50"/>
      <c r="U103" s="51" t="s">
        <v>176</v>
      </c>
      <c r="V103" s="52" t="s">
        <v>177</v>
      </c>
      <c r="W103" s="52" t="s">
        <v>178</v>
      </c>
      <c r="X103" s="52" t="s">
        <v>179</v>
      </c>
      <c r="Y103" s="52" t="s">
        <v>180</v>
      </c>
      <c r="Z103" s="53" t="s">
        <v>181</v>
      </c>
      <c r="AA103" s="249"/>
      <c r="AB103" s="244">
        <v>0</v>
      </c>
    </row>
    <row r="104" spans="2:28" ht="16.5" thickTop="1">
      <c r="B104" s="12">
        <v>1</v>
      </c>
      <c r="C104" s="13" t="s">
        <v>9</v>
      </c>
      <c r="D104" s="14" t="s">
        <v>110</v>
      </c>
      <c r="E104" s="15">
        <v>2199</v>
      </c>
      <c r="G104" s="54" t="s">
        <v>185</v>
      </c>
      <c r="H104" s="55" t="s">
        <v>185</v>
      </c>
      <c r="I104" s="55" t="s">
        <v>182</v>
      </c>
      <c r="J104" s="55" t="s">
        <v>182</v>
      </c>
      <c r="K104" s="55" t="s">
        <v>184</v>
      </c>
      <c r="L104" s="56" t="s">
        <v>184</v>
      </c>
      <c r="M104" s="50"/>
      <c r="N104" s="54">
        <v>1</v>
      </c>
      <c r="O104" s="55">
        <v>1</v>
      </c>
      <c r="P104" s="55">
        <v>1</v>
      </c>
      <c r="Q104" s="55">
        <v>1</v>
      </c>
      <c r="R104" s="55">
        <v>1</v>
      </c>
      <c r="S104" s="56">
        <v>1</v>
      </c>
      <c r="T104" s="50"/>
      <c r="U104" s="57">
        <v>1</v>
      </c>
      <c r="V104" s="55">
        <v>1</v>
      </c>
      <c r="W104" s="55">
        <v>0</v>
      </c>
      <c r="X104" s="55">
        <v>0</v>
      </c>
      <c r="Y104" s="55">
        <v>0.5</v>
      </c>
      <c r="Z104" s="58">
        <v>0.5</v>
      </c>
      <c r="AA104" s="59">
        <v>1</v>
      </c>
      <c r="AB104" s="60">
        <v>3</v>
      </c>
    </row>
    <row r="105" spans="2:28" ht="15.75">
      <c r="B105" s="20">
        <v>2</v>
      </c>
      <c r="C105" s="21" t="s">
        <v>9</v>
      </c>
      <c r="D105" s="22" t="s">
        <v>111</v>
      </c>
      <c r="E105" s="23">
        <v>2168</v>
      </c>
      <c r="G105" s="61" t="s">
        <v>182</v>
      </c>
      <c r="H105" s="62" t="s">
        <v>184</v>
      </c>
      <c r="I105" s="62" t="s">
        <v>184</v>
      </c>
      <c r="J105" s="62" t="s">
        <v>185</v>
      </c>
      <c r="K105" s="62" t="s">
        <v>182</v>
      </c>
      <c r="L105" s="63" t="s">
        <v>184</v>
      </c>
      <c r="M105" s="50"/>
      <c r="N105" s="61">
        <v>2</v>
      </c>
      <c r="O105" s="62">
        <v>2</v>
      </c>
      <c r="P105" s="62">
        <v>2</v>
      </c>
      <c r="Q105" s="62">
        <v>2</v>
      </c>
      <c r="R105" s="62">
        <v>2</v>
      </c>
      <c r="S105" s="63">
        <v>2</v>
      </c>
      <c r="T105" s="50"/>
      <c r="U105" s="64">
        <v>0</v>
      </c>
      <c r="V105" s="62">
        <v>0.5</v>
      </c>
      <c r="W105" s="62">
        <v>0.5</v>
      </c>
      <c r="X105" s="62">
        <v>1</v>
      </c>
      <c r="Y105" s="62">
        <v>0</v>
      </c>
      <c r="Z105" s="63">
        <v>0.5</v>
      </c>
      <c r="AA105" s="65">
        <v>2</v>
      </c>
      <c r="AB105" s="66">
        <v>2.5</v>
      </c>
    </row>
    <row r="106" spans="2:28" ht="15.75">
      <c r="B106" s="20">
        <v>3</v>
      </c>
      <c r="C106" s="21" t="s">
        <v>9</v>
      </c>
      <c r="D106" s="22" t="s">
        <v>112</v>
      </c>
      <c r="E106" s="23">
        <v>2165</v>
      </c>
      <c r="G106" s="61" t="s">
        <v>184</v>
      </c>
      <c r="H106" s="62" t="s">
        <v>9</v>
      </c>
      <c r="I106" s="62" t="s">
        <v>184</v>
      </c>
      <c r="J106" s="62" t="s">
        <v>185</v>
      </c>
      <c r="K106" s="62" t="s">
        <v>184</v>
      </c>
      <c r="L106" s="63" t="s">
        <v>185</v>
      </c>
      <c r="M106" s="50"/>
      <c r="N106" s="61">
        <v>3</v>
      </c>
      <c r="O106" s="62">
        <v>3</v>
      </c>
      <c r="P106" s="62">
        <v>3</v>
      </c>
      <c r="Q106" s="62">
        <v>3</v>
      </c>
      <c r="R106" s="62">
        <v>3</v>
      </c>
      <c r="S106" s="63">
        <v>3</v>
      </c>
      <c r="T106" s="50"/>
      <c r="U106" s="64">
        <v>0.5</v>
      </c>
      <c r="V106" s="62" t="s">
        <v>9</v>
      </c>
      <c r="W106" s="62">
        <v>0.5</v>
      </c>
      <c r="X106" s="62">
        <v>1</v>
      </c>
      <c r="Y106" s="62">
        <v>0.5</v>
      </c>
      <c r="Z106" s="63">
        <v>1</v>
      </c>
      <c r="AA106" s="65">
        <v>3</v>
      </c>
      <c r="AB106" s="66">
        <v>3.5</v>
      </c>
    </row>
    <row r="107" spans="2:28" ht="15.75">
      <c r="B107" s="20">
        <v>4</v>
      </c>
      <c r="C107" s="21" t="s">
        <v>9</v>
      </c>
      <c r="D107" s="22" t="s">
        <v>113</v>
      </c>
      <c r="E107" s="23">
        <v>2137</v>
      </c>
      <c r="G107" s="61" t="s">
        <v>184</v>
      </c>
      <c r="H107" s="62" t="s">
        <v>9</v>
      </c>
      <c r="I107" s="62" t="s">
        <v>184</v>
      </c>
      <c r="J107" s="62" t="s">
        <v>184</v>
      </c>
      <c r="K107" s="62" t="s">
        <v>182</v>
      </c>
      <c r="L107" s="63" t="s">
        <v>184</v>
      </c>
      <c r="M107" s="50"/>
      <c r="N107" s="61">
        <v>4</v>
      </c>
      <c r="O107" s="62">
        <v>4</v>
      </c>
      <c r="P107" s="62">
        <v>4</v>
      </c>
      <c r="Q107" s="62">
        <v>4</v>
      </c>
      <c r="R107" s="62">
        <v>4</v>
      </c>
      <c r="S107" s="63">
        <v>4</v>
      </c>
      <c r="T107" s="50"/>
      <c r="U107" s="64">
        <v>0.5</v>
      </c>
      <c r="V107" s="62" t="s">
        <v>9</v>
      </c>
      <c r="W107" s="62">
        <v>0.5</v>
      </c>
      <c r="X107" s="62">
        <v>0.5</v>
      </c>
      <c r="Y107" s="62">
        <v>0</v>
      </c>
      <c r="Z107" s="63">
        <v>0.5</v>
      </c>
      <c r="AA107" s="65">
        <v>4</v>
      </c>
      <c r="AB107" s="66">
        <v>2</v>
      </c>
    </row>
    <row r="108" spans="2:28" ht="15.75">
      <c r="B108" s="20">
        <v>5</v>
      </c>
      <c r="C108" s="21" t="s">
        <v>9</v>
      </c>
      <c r="D108" s="22" t="s">
        <v>114</v>
      </c>
      <c r="E108" s="23">
        <v>2094</v>
      </c>
      <c r="G108" s="61" t="s">
        <v>184</v>
      </c>
      <c r="H108" s="62" t="s">
        <v>184</v>
      </c>
      <c r="I108" s="62" t="s">
        <v>185</v>
      </c>
      <c r="J108" s="62" t="s">
        <v>185</v>
      </c>
      <c r="K108" s="62" t="s">
        <v>184</v>
      </c>
      <c r="L108" s="63" t="s">
        <v>185</v>
      </c>
      <c r="M108" s="50"/>
      <c r="N108" s="61">
        <v>5</v>
      </c>
      <c r="O108" s="62">
        <v>5</v>
      </c>
      <c r="P108" s="62">
        <v>5</v>
      </c>
      <c r="Q108" s="62">
        <v>5</v>
      </c>
      <c r="R108" s="62">
        <v>5</v>
      </c>
      <c r="S108" s="63">
        <v>5</v>
      </c>
      <c r="T108" s="50"/>
      <c r="U108" s="64">
        <v>0.5</v>
      </c>
      <c r="V108" s="62">
        <v>0.5</v>
      </c>
      <c r="W108" s="62">
        <v>1</v>
      </c>
      <c r="X108" s="62">
        <v>1</v>
      </c>
      <c r="Y108" s="62">
        <v>0.5</v>
      </c>
      <c r="Z108" s="63">
        <v>1</v>
      </c>
      <c r="AA108" s="65">
        <v>5</v>
      </c>
      <c r="AB108" s="66">
        <v>4.5</v>
      </c>
    </row>
    <row r="109" spans="2:28" ht="16.5" thickBot="1">
      <c r="B109" s="36">
        <v>6</v>
      </c>
      <c r="C109" s="37" t="s">
        <v>9</v>
      </c>
      <c r="D109" s="38" t="s">
        <v>115</v>
      </c>
      <c r="E109" s="39">
        <v>2084</v>
      </c>
      <c r="G109" s="67" t="s">
        <v>185</v>
      </c>
      <c r="H109" s="68" t="s">
        <v>185</v>
      </c>
      <c r="I109" s="68" t="s">
        <v>184</v>
      </c>
      <c r="J109" s="68" t="s">
        <v>184</v>
      </c>
      <c r="K109" s="68" t="s">
        <v>182</v>
      </c>
      <c r="L109" s="69" t="s">
        <v>184</v>
      </c>
      <c r="M109" s="50"/>
      <c r="N109" s="70">
        <v>6</v>
      </c>
      <c r="O109" s="71">
        <v>6</v>
      </c>
      <c r="P109" s="71">
        <v>6</v>
      </c>
      <c r="Q109" s="71">
        <v>6</v>
      </c>
      <c r="R109" s="71">
        <v>6</v>
      </c>
      <c r="S109" s="72">
        <v>6</v>
      </c>
      <c r="T109" s="50"/>
      <c r="U109" s="73">
        <v>1</v>
      </c>
      <c r="V109" s="71">
        <v>1</v>
      </c>
      <c r="W109" s="71">
        <v>0.5</v>
      </c>
      <c r="X109" s="71">
        <v>0.5</v>
      </c>
      <c r="Y109" s="71">
        <v>0</v>
      </c>
      <c r="Z109" s="72">
        <v>0.5</v>
      </c>
      <c r="AA109" s="74">
        <v>6</v>
      </c>
      <c r="AB109" s="75">
        <v>3.5</v>
      </c>
    </row>
    <row r="110" spans="2:14" ht="17.25" thickBot="1" thickTop="1">
      <c r="B110" s="40">
        <v>7</v>
      </c>
      <c r="C110" s="41" t="s">
        <v>9</v>
      </c>
      <c r="D110" s="42" t="s">
        <v>116</v>
      </c>
      <c r="E110" s="43">
        <v>2122</v>
      </c>
      <c r="G110" s="76" t="s">
        <v>9</v>
      </c>
      <c r="H110" s="77" t="s">
        <v>9</v>
      </c>
      <c r="I110" s="77" t="s">
        <v>9</v>
      </c>
      <c r="J110" s="77" t="s">
        <v>9</v>
      </c>
      <c r="K110" s="77" t="s">
        <v>9</v>
      </c>
      <c r="L110" s="78" t="s">
        <v>9</v>
      </c>
      <c r="N110"/>
    </row>
    <row r="111" spans="2:28" ht="17.25" customHeight="1" thickBot="1" thickTop="1">
      <c r="B111" s="205">
        <v>13</v>
      </c>
      <c r="C111" s="206"/>
      <c r="D111" s="207" t="s">
        <v>165</v>
      </c>
      <c r="E111" s="208"/>
      <c r="G111" s="245" t="s">
        <v>171</v>
      </c>
      <c r="H111" s="246"/>
      <c r="I111" s="246"/>
      <c r="J111" s="246"/>
      <c r="K111" s="246"/>
      <c r="L111" s="247"/>
      <c r="M111" s="50"/>
      <c r="N111" s="245" t="s">
        <v>172</v>
      </c>
      <c r="O111" s="246"/>
      <c r="P111" s="246"/>
      <c r="Q111" s="246"/>
      <c r="R111" s="246"/>
      <c r="S111" s="247"/>
      <c r="T111" s="50"/>
      <c r="U111" s="246" t="s">
        <v>173</v>
      </c>
      <c r="V111" s="246">
        <v>0</v>
      </c>
      <c r="W111" s="246">
        <v>0</v>
      </c>
      <c r="X111" s="246">
        <v>0</v>
      </c>
      <c r="Y111" s="246">
        <v>0</v>
      </c>
      <c r="Z111" s="247">
        <v>0</v>
      </c>
      <c r="AA111" s="248" t="s">
        <v>174</v>
      </c>
      <c r="AB111" s="243" t="s">
        <v>175</v>
      </c>
    </row>
    <row r="112" spans="2:28" ht="17.25" customHeight="1" thickBot="1" thickTop="1">
      <c r="B112" s="4" t="s">
        <v>2</v>
      </c>
      <c r="C112" s="5" t="s">
        <v>3</v>
      </c>
      <c r="D112" s="6" t="s">
        <v>4</v>
      </c>
      <c r="E112" s="7" t="s">
        <v>5</v>
      </c>
      <c r="G112" s="51" t="s">
        <v>176</v>
      </c>
      <c r="H112" s="52" t="s">
        <v>177</v>
      </c>
      <c r="I112" s="52" t="s">
        <v>178</v>
      </c>
      <c r="J112" s="52" t="s">
        <v>179</v>
      </c>
      <c r="K112" s="52" t="s">
        <v>180</v>
      </c>
      <c r="L112" s="53" t="s">
        <v>181</v>
      </c>
      <c r="M112" s="50"/>
      <c r="N112" s="51" t="s">
        <v>176</v>
      </c>
      <c r="O112" s="52" t="s">
        <v>177</v>
      </c>
      <c r="P112" s="52" t="s">
        <v>178</v>
      </c>
      <c r="Q112" s="52" t="s">
        <v>179</v>
      </c>
      <c r="R112" s="52" t="s">
        <v>180</v>
      </c>
      <c r="S112" s="53" t="s">
        <v>181</v>
      </c>
      <c r="T112" s="50"/>
      <c r="U112" s="51" t="s">
        <v>176</v>
      </c>
      <c r="V112" s="52" t="s">
        <v>177</v>
      </c>
      <c r="W112" s="52" t="s">
        <v>178</v>
      </c>
      <c r="X112" s="52" t="s">
        <v>179</v>
      </c>
      <c r="Y112" s="52" t="s">
        <v>180</v>
      </c>
      <c r="Z112" s="53" t="s">
        <v>181</v>
      </c>
      <c r="AA112" s="249"/>
      <c r="AB112" s="244">
        <v>0</v>
      </c>
    </row>
    <row r="113" spans="2:28" ht="16.5" thickTop="1">
      <c r="B113" s="12">
        <v>1</v>
      </c>
      <c r="C113" s="13" t="s">
        <v>52</v>
      </c>
      <c r="D113" s="14" t="s">
        <v>117</v>
      </c>
      <c r="E113" s="15">
        <v>2348</v>
      </c>
      <c r="G113" s="54" t="s">
        <v>185</v>
      </c>
      <c r="H113" s="55" t="s">
        <v>184</v>
      </c>
      <c r="I113" s="55" t="s">
        <v>185</v>
      </c>
      <c r="J113" s="55" t="s">
        <v>185</v>
      </c>
      <c r="K113" s="55" t="s">
        <v>185</v>
      </c>
      <c r="L113" s="56" t="s">
        <v>185</v>
      </c>
      <c r="M113" s="50"/>
      <c r="N113" s="54">
        <v>1</v>
      </c>
      <c r="O113" s="55">
        <v>1</v>
      </c>
      <c r="P113" s="55">
        <v>1</v>
      </c>
      <c r="Q113" s="55">
        <v>1</v>
      </c>
      <c r="R113" s="55">
        <v>1</v>
      </c>
      <c r="S113" s="56">
        <v>1</v>
      </c>
      <c r="T113" s="50"/>
      <c r="U113" s="57">
        <v>1</v>
      </c>
      <c r="V113" s="55">
        <v>0.5</v>
      </c>
      <c r="W113" s="55">
        <v>1</v>
      </c>
      <c r="X113" s="55">
        <v>1</v>
      </c>
      <c r="Y113" s="55">
        <v>1</v>
      </c>
      <c r="Z113" s="58">
        <v>1</v>
      </c>
      <c r="AA113" s="59">
        <v>1</v>
      </c>
      <c r="AB113" s="60">
        <v>5.5</v>
      </c>
    </row>
    <row r="114" spans="2:28" ht="15.75">
      <c r="B114" s="20">
        <v>2</v>
      </c>
      <c r="C114" s="21" t="s">
        <v>9</v>
      </c>
      <c r="D114" s="22" t="s">
        <v>118</v>
      </c>
      <c r="E114" s="23" t="s">
        <v>9</v>
      </c>
      <c r="G114" s="61" t="s">
        <v>185</v>
      </c>
      <c r="H114" s="62" t="s">
        <v>184</v>
      </c>
      <c r="I114" s="62" t="s">
        <v>9</v>
      </c>
      <c r="J114" s="62" t="s">
        <v>182</v>
      </c>
      <c r="K114" s="62" t="s">
        <v>182</v>
      </c>
      <c r="L114" s="63" t="s">
        <v>185</v>
      </c>
      <c r="M114" s="50"/>
      <c r="N114" s="61">
        <v>2</v>
      </c>
      <c r="O114" s="62">
        <v>2</v>
      </c>
      <c r="P114" s="62">
        <v>2</v>
      </c>
      <c r="Q114" s="62">
        <v>2</v>
      </c>
      <c r="R114" s="62">
        <v>2</v>
      </c>
      <c r="S114" s="63">
        <v>2</v>
      </c>
      <c r="T114" s="50"/>
      <c r="U114" s="64">
        <v>1</v>
      </c>
      <c r="V114" s="62">
        <v>0.5</v>
      </c>
      <c r="W114" s="62" t="s">
        <v>9</v>
      </c>
      <c r="X114" s="62">
        <v>0</v>
      </c>
      <c r="Y114" s="62">
        <v>0</v>
      </c>
      <c r="Z114" s="63">
        <v>1</v>
      </c>
      <c r="AA114" s="65">
        <v>2</v>
      </c>
      <c r="AB114" s="66">
        <v>2.5</v>
      </c>
    </row>
    <row r="115" spans="2:28" ht="15.75">
      <c r="B115" s="20">
        <v>3</v>
      </c>
      <c r="C115" s="21" t="s">
        <v>9</v>
      </c>
      <c r="D115" s="22" t="s">
        <v>119</v>
      </c>
      <c r="E115" s="23" t="s">
        <v>9</v>
      </c>
      <c r="G115" s="61" t="s">
        <v>184</v>
      </c>
      <c r="H115" s="62" t="s">
        <v>185</v>
      </c>
      <c r="I115" s="62" t="s">
        <v>185</v>
      </c>
      <c r="J115" s="62" t="s">
        <v>185</v>
      </c>
      <c r="K115" s="62" t="s">
        <v>184</v>
      </c>
      <c r="L115" s="63" t="s">
        <v>184</v>
      </c>
      <c r="M115" s="50"/>
      <c r="N115" s="61">
        <v>3</v>
      </c>
      <c r="O115" s="62">
        <v>3</v>
      </c>
      <c r="P115" s="62">
        <v>3</v>
      </c>
      <c r="Q115" s="62">
        <v>3</v>
      </c>
      <c r="R115" s="62">
        <v>3</v>
      </c>
      <c r="S115" s="63">
        <v>3</v>
      </c>
      <c r="T115" s="50"/>
      <c r="U115" s="64">
        <v>0.5</v>
      </c>
      <c r="V115" s="62">
        <v>1</v>
      </c>
      <c r="W115" s="62">
        <v>1</v>
      </c>
      <c r="X115" s="62">
        <v>1</v>
      </c>
      <c r="Y115" s="62">
        <v>0.5</v>
      </c>
      <c r="Z115" s="63">
        <v>0.5</v>
      </c>
      <c r="AA115" s="65">
        <v>3</v>
      </c>
      <c r="AB115" s="66">
        <v>4.5</v>
      </c>
    </row>
    <row r="116" spans="2:28" ht="15.75">
      <c r="B116" s="20">
        <v>4</v>
      </c>
      <c r="C116" s="21" t="s">
        <v>120</v>
      </c>
      <c r="D116" s="22" t="s">
        <v>121</v>
      </c>
      <c r="E116" s="23">
        <v>2044</v>
      </c>
      <c r="G116" s="61" t="s">
        <v>184</v>
      </c>
      <c r="H116" s="62" t="s">
        <v>184</v>
      </c>
      <c r="I116" s="62" t="s">
        <v>185</v>
      </c>
      <c r="J116" s="62" t="s">
        <v>185</v>
      </c>
      <c r="K116" s="62" t="s">
        <v>182</v>
      </c>
      <c r="L116" s="63" t="s">
        <v>184</v>
      </c>
      <c r="M116" s="50"/>
      <c r="N116" s="61">
        <v>4</v>
      </c>
      <c r="O116" s="62">
        <v>4</v>
      </c>
      <c r="P116" s="62">
        <v>4</v>
      </c>
      <c r="Q116" s="62">
        <v>4</v>
      </c>
      <c r="R116" s="62">
        <v>4</v>
      </c>
      <c r="S116" s="63">
        <v>4</v>
      </c>
      <c r="T116" s="50"/>
      <c r="U116" s="64">
        <v>0.5</v>
      </c>
      <c r="V116" s="62">
        <v>0.5</v>
      </c>
      <c r="W116" s="62">
        <v>1</v>
      </c>
      <c r="X116" s="62">
        <v>1</v>
      </c>
      <c r="Y116" s="62">
        <v>0</v>
      </c>
      <c r="Z116" s="63">
        <v>0.5</v>
      </c>
      <c r="AA116" s="65">
        <v>4</v>
      </c>
      <c r="AB116" s="66">
        <v>3.5</v>
      </c>
    </row>
    <row r="117" spans="2:28" ht="15.75">
      <c r="B117" s="20">
        <v>5</v>
      </c>
      <c r="C117" s="21" t="s">
        <v>9</v>
      </c>
      <c r="D117" s="22" t="s">
        <v>122</v>
      </c>
      <c r="E117" s="23" t="s">
        <v>9</v>
      </c>
      <c r="G117" s="61" t="s">
        <v>184</v>
      </c>
      <c r="H117" s="62" t="s">
        <v>184</v>
      </c>
      <c r="I117" s="62" t="s">
        <v>9</v>
      </c>
      <c r="J117" s="62" t="s">
        <v>185</v>
      </c>
      <c r="K117" s="62" t="s">
        <v>184</v>
      </c>
      <c r="L117" s="63" t="s">
        <v>185</v>
      </c>
      <c r="M117" s="50"/>
      <c r="N117" s="61">
        <v>5</v>
      </c>
      <c r="O117" s="62">
        <v>5</v>
      </c>
      <c r="P117" s="62">
        <v>5</v>
      </c>
      <c r="Q117" s="62">
        <v>5</v>
      </c>
      <c r="R117" s="62">
        <v>5</v>
      </c>
      <c r="S117" s="63">
        <v>5</v>
      </c>
      <c r="T117" s="50"/>
      <c r="U117" s="64">
        <v>0.5</v>
      </c>
      <c r="V117" s="62">
        <v>0.5</v>
      </c>
      <c r="W117" s="62" t="s">
        <v>9</v>
      </c>
      <c r="X117" s="62">
        <v>1</v>
      </c>
      <c r="Y117" s="62">
        <v>0.5</v>
      </c>
      <c r="Z117" s="63">
        <v>1</v>
      </c>
      <c r="AA117" s="65">
        <v>5</v>
      </c>
      <c r="AB117" s="66">
        <v>3.5</v>
      </c>
    </row>
    <row r="118" spans="2:28" ht="16.5" thickBot="1">
      <c r="B118" s="36">
        <v>6</v>
      </c>
      <c r="C118" s="37" t="s">
        <v>9</v>
      </c>
      <c r="D118" s="38" t="s">
        <v>123</v>
      </c>
      <c r="E118" s="39" t="s">
        <v>9</v>
      </c>
      <c r="G118" s="67" t="s">
        <v>185</v>
      </c>
      <c r="H118" s="68" t="s">
        <v>185</v>
      </c>
      <c r="I118" s="68" t="s">
        <v>184</v>
      </c>
      <c r="J118" s="68" t="s">
        <v>182</v>
      </c>
      <c r="K118" s="68" t="s">
        <v>185</v>
      </c>
      <c r="L118" s="69" t="s">
        <v>184</v>
      </c>
      <c r="M118" s="50"/>
      <c r="N118" s="70">
        <v>6</v>
      </c>
      <c r="O118" s="71">
        <v>6</v>
      </c>
      <c r="P118" s="71">
        <v>6</v>
      </c>
      <c r="Q118" s="71">
        <v>6</v>
      </c>
      <c r="R118" s="71">
        <v>6</v>
      </c>
      <c r="S118" s="72">
        <v>6</v>
      </c>
      <c r="T118" s="50"/>
      <c r="U118" s="73">
        <v>1</v>
      </c>
      <c r="V118" s="71">
        <v>1</v>
      </c>
      <c r="W118" s="71">
        <v>0.5</v>
      </c>
      <c r="X118" s="71">
        <v>0</v>
      </c>
      <c r="Y118" s="71">
        <v>1</v>
      </c>
      <c r="Z118" s="72">
        <v>0.5</v>
      </c>
      <c r="AA118" s="74">
        <v>6</v>
      </c>
      <c r="AB118" s="75">
        <v>4</v>
      </c>
    </row>
    <row r="119" spans="2:14" ht="15.75" customHeight="1" thickBot="1" thickTop="1">
      <c r="B119" s="40">
        <v>7</v>
      </c>
      <c r="C119" s="41" t="s">
        <v>9</v>
      </c>
      <c r="D119" s="42" t="s">
        <v>124</v>
      </c>
      <c r="E119" s="43" t="s">
        <v>9</v>
      </c>
      <c r="G119" s="76" t="s">
        <v>9</v>
      </c>
      <c r="H119" s="77" t="s">
        <v>9</v>
      </c>
      <c r="I119" s="77" t="s">
        <v>9</v>
      </c>
      <c r="J119" s="77" t="s">
        <v>9</v>
      </c>
      <c r="K119" s="77" t="s">
        <v>9</v>
      </c>
      <c r="L119" s="78" t="s">
        <v>9</v>
      </c>
      <c r="N119"/>
    </row>
    <row r="120" spans="2:28" ht="17.25" customHeight="1" thickBot="1" thickTop="1">
      <c r="B120" s="205">
        <v>14</v>
      </c>
      <c r="C120" s="206"/>
      <c r="D120" s="207" t="s">
        <v>166</v>
      </c>
      <c r="E120" s="208"/>
      <c r="G120" s="245" t="s">
        <v>171</v>
      </c>
      <c r="H120" s="246"/>
      <c r="I120" s="246"/>
      <c r="J120" s="246"/>
      <c r="K120" s="246"/>
      <c r="L120" s="247"/>
      <c r="M120" s="50"/>
      <c r="N120" s="245" t="s">
        <v>172</v>
      </c>
      <c r="O120" s="246"/>
      <c r="P120" s="246"/>
      <c r="Q120" s="246"/>
      <c r="R120" s="246"/>
      <c r="S120" s="247"/>
      <c r="T120" s="50"/>
      <c r="U120" s="246" t="s">
        <v>173</v>
      </c>
      <c r="V120" s="246">
        <v>0</v>
      </c>
      <c r="W120" s="246">
        <v>0</v>
      </c>
      <c r="X120" s="246">
        <v>0</v>
      </c>
      <c r="Y120" s="246">
        <v>0</v>
      </c>
      <c r="Z120" s="247">
        <v>0</v>
      </c>
      <c r="AA120" s="248" t="s">
        <v>174</v>
      </c>
      <c r="AB120" s="243" t="s">
        <v>175</v>
      </c>
    </row>
    <row r="121" spans="2:28" ht="17.25" customHeight="1" thickBot="1" thickTop="1">
      <c r="B121" s="4" t="s">
        <v>2</v>
      </c>
      <c r="C121" s="5" t="s">
        <v>3</v>
      </c>
      <c r="D121" s="6" t="s">
        <v>4</v>
      </c>
      <c r="E121" s="7" t="s">
        <v>5</v>
      </c>
      <c r="G121" s="51" t="s">
        <v>176</v>
      </c>
      <c r="H121" s="52" t="s">
        <v>177</v>
      </c>
      <c r="I121" s="52" t="s">
        <v>178</v>
      </c>
      <c r="J121" s="52" t="s">
        <v>179</v>
      </c>
      <c r="K121" s="52" t="s">
        <v>180</v>
      </c>
      <c r="L121" s="53" t="s">
        <v>181</v>
      </c>
      <c r="M121" s="50"/>
      <c r="N121" s="51" t="s">
        <v>176</v>
      </c>
      <c r="O121" s="52" t="s">
        <v>177</v>
      </c>
      <c r="P121" s="52" t="s">
        <v>178</v>
      </c>
      <c r="Q121" s="52" t="s">
        <v>179</v>
      </c>
      <c r="R121" s="52" t="s">
        <v>180</v>
      </c>
      <c r="S121" s="53" t="s">
        <v>181</v>
      </c>
      <c r="T121" s="50"/>
      <c r="U121" s="51" t="s">
        <v>176</v>
      </c>
      <c r="V121" s="52" t="s">
        <v>177</v>
      </c>
      <c r="W121" s="52" t="s">
        <v>178</v>
      </c>
      <c r="X121" s="52" t="s">
        <v>179</v>
      </c>
      <c r="Y121" s="52" t="s">
        <v>180</v>
      </c>
      <c r="Z121" s="53" t="s">
        <v>181</v>
      </c>
      <c r="AA121" s="249"/>
      <c r="AB121" s="244">
        <v>0</v>
      </c>
    </row>
    <row r="122" spans="2:28" ht="16.5" thickTop="1">
      <c r="B122" s="12">
        <v>1</v>
      </c>
      <c r="C122" s="13" t="s">
        <v>9</v>
      </c>
      <c r="D122" s="14" t="s">
        <v>125</v>
      </c>
      <c r="E122" s="15">
        <v>2093</v>
      </c>
      <c r="G122" s="54" t="s">
        <v>182</v>
      </c>
      <c r="H122" s="55" t="s">
        <v>182</v>
      </c>
      <c r="I122" s="55" t="s">
        <v>185</v>
      </c>
      <c r="J122" s="55" t="s">
        <v>9</v>
      </c>
      <c r="K122" s="55" t="s">
        <v>185</v>
      </c>
      <c r="L122" s="56" t="s">
        <v>182</v>
      </c>
      <c r="M122" s="50"/>
      <c r="N122" s="54">
        <v>1</v>
      </c>
      <c r="O122" s="55">
        <v>1</v>
      </c>
      <c r="P122" s="55">
        <v>1</v>
      </c>
      <c r="Q122" s="55">
        <v>1</v>
      </c>
      <c r="R122" s="55">
        <v>1</v>
      </c>
      <c r="S122" s="56">
        <v>1</v>
      </c>
      <c r="T122" s="50"/>
      <c r="U122" s="57">
        <v>0</v>
      </c>
      <c r="V122" s="55">
        <v>0</v>
      </c>
      <c r="W122" s="55">
        <v>1</v>
      </c>
      <c r="X122" s="55" t="s">
        <v>9</v>
      </c>
      <c r="Y122" s="55">
        <v>1</v>
      </c>
      <c r="Z122" s="58">
        <v>0</v>
      </c>
      <c r="AA122" s="59">
        <v>1</v>
      </c>
      <c r="AB122" s="60">
        <v>2</v>
      </c>
    </row>
    <row r="123" spans="2:28" ht="15.75">
      <c r="B123" s="20">
        <v>2</v>
      </c>
      <c r="C123" s="21" t="s">
        <v>9</v>
      </c>
      <c r="D123" s="22" t="s">
        <v>126</v>
      </c>
      <c r="E123" s="23">
        <v>1959</v>
      </c>
      <c r="G123" s="61" t="s">
        <v>182</v>
      </c>
      <c r="H123" s="62" t="s">
        <v>182</v>
      </c>
      <c r="I123" s="62" t="s">
        <v>184</v>
      </c>
      <c r="J123" s="62" t="s">
        <v>182</v>
      </c>
      <c r="K123" s="62" t="s">
        <v>185</v>
      </c>
      <c r="L123" s="63" t="s">
        <v>182</v>
      </c>
      <c r="M123" s="50"/>
      <c r="N123" s="61">
        <v>2</v>
      </c>
      <c r="O123" s="62">
        <v>2</v>
      </c>
      <c r="P123" s="62">
        <v>2</v>
      </c>
      <c r="Q123" s="62">
        <v>2</v>
      </c>
      <c r="R123" s="62">
        <v>2</v>
      </c>
      <c r="S123" s="63">
        <v>2</v>
      </c>
      <c r="T123" s="50"/>
      <c r="U123" s="64">
        <v>0</v>
      </c>
      <c r="V123" s="62">
        <v>0</v>
      </c>
      <c r="W123" s="62">
        <v>0.5</v>
      </c>
      <c r="X123" s="62">
        <v>0</v>
      </c>
      <c r="Y123" s="62">
        <v>1</v>
      </c>
      <c r="Z123" s="63">
        <v>0</v>
      </c>
      <c r="AA123" s="65">
        <v>2</v>
      </c>
      <c r="AB123" s="66">
        <v>1.5</v>
      </c>
    </row>
    <row r="124" spans="2:28" ht="15.75">
      <c r="B124" s="20">
        <v>3</v>
      </c>
      <c r="C124" s="21" t="s">
        <v>9</v>
      </c>
      <c r="D124" s="22" t="s">
        <v>127</v>
      </c>
      <c r="E124" s="23" t="s">
        <v>9</v>
      </c>
      <c r="G124" s="61" t="s">
        <v>182</v>
      </c>
      <c r="H124" s="62" t="s">
        <v>182</v>
      </c>
      <c r="I124" s="62" t="s">
        <v>182</v>
      </c>
      <c r="J124" s="62" t="s">
        <v>182</v>
      </c>
      <c r="K124" s="62" t="s">
        <v>182</v>
      </c>
      <c r="L124" s="63" t="s">
        <v>182</v>
      </c>
      <c r="M124" s="50"/>
      <c r="N124" s="61">
        <v>3</v>
      </c>
      <c r="O124" s="62">
        <v>3</v>
      </c>
      <c r="P124" s="62">
        <v>3</v>
      </c>
      <c r="Q124" s="62">
        <v>3</v>
      </c>
      <c r="R124" s="62">
        <v>3</v>
      </c>
      <c r="S124" s="63">
        <v>3</v>
      </c>
      <c r="T124" s="50"/>
      <c r="U124" s="64">
        <v>0</v>
      </c>
      <c r="V124" s="62">
        <v>0</v>
      </c>
      <c r="W124" s="62">
        <v>0</v>
      </c>
      <c r="X124" s="62">
        <v>0</v>
      </c>
      <c r="Y124" s="62">
        <v>0</v>
      </c>
      <c r="Z124" s="63">
        <v>0</v>
      </c>
      <c r="AA124" s="65">
        <v>3</v>
      </c>
      <c r="AB124" s="66">
        <v>0</v>
      </c>
    </row>
    <row r="125" spans="2:28" ht="15.75">
      <c r="B125" s="20">
        <v>4</v>
      </c>
      <c r="C125" s="21" t="s">
        <v>9</v>
      </c>
      <c r="D125" s="22" t="s">
        <v>128</v>
      </c>
      <c r="E125" s="23" t="s">
        <v>9</v>
      </c>
      <c r="G125" s="61" t="s">
        <v>184</v>
      </c>
      <c r="H125" s="62" t="s">
        <v>182</v>
      </c>
      <c r="I125" s="62" t="s">
        <v>182</v>
      </c>
      <c r="J125" s="62" t="s">
        <v>185</v>
      </c>
      <c r="K125" s="62" t="s">
        <v>182</v>
      </c>
      <c r="L125" s="63" t="s">
        <v>182</v>
      </c>
      <c r="M125" s="50"/>
      <c r="N125" s="61">
        <v>4</v>
      </c>
      <c r="O125" s="62">
        <v>4</v>
      </c>
      <c r="P125" s="62">
        <v>4</v>
      </c>
      <c r="Q125" s="62">
        <v>4</v>
      </c>
      <c r="R125" s="62">
        <v>4</v>
      </c>
      <c r="S125" s="63">
        <v>4</v>
      </c>
      <c r="T125" s="50"/>
      <c r="U125" s="64">
        <v>0.5</v>
      </c>
      <c r="V125" s="62">
        <v>0</v>
      </c>
      <c r="W125" s="62">
        <v>0</v>
      </c>
      <c r="X125" s="62">
        <v>1</v>
      </c>
      <c r="Y125" s="62">
        <v>0</v>
      </c>
      <c r="Z125" s="63">
        <v>0</v>
      </c>
      <c r="AA125" s="65">
        <v>4</v>
      </c>
      <c r="AB125" s="66">
        <v>1.5</v>
      </c>
    </row>
    <row r="126" spans="2:28" ht="15.75">
      <c r="B126" s="20">
        <v>5</v>
      </c>
      <c r="C126" s="21" t="s">
        <v>9</v>
      </c>
      <c r="D126" s="22" t="s">
        <v>129</v>
      </c>
      <c r="E126" s="23">
        <v>1871</v>
      </c>
      <c r="G126" s="61" t="s">
        <v>185</v>
      </c>
      <c r="H126" s="62" t="s">
        <v>182</v>
      </c>
      <c r="I126" s="62" t="s">
        <v>182</v>
      </c>
      <c r="J126" s="62" t="s">
        <v>182</v>
      </c>
      <c r="K126" s="62" t="s">
        <v>182</v>
      </c>
      <c r="L126" s="63" t="s">
        <v>182</v>
      </c>
      <c r="M126" s="50"/>
      <c r="N126" s="61">
        <v>5</v>
      </c>
      <c r="O126" s="62">
        <v>5</v>
      </c>
      <c r="P126" s="62">
        <v>5</v>
      </c>
      <c r="Q126" s="62">
        <v>5</v>
      </c>
      <c r="R126" s="62">
        <v>5</v>
      </c>
      <c r="S126" s="63">
        <v>5</v>
      </c>
      <c r="T126" s="50"/>
      <c r="U126" s="64">
        <v>1</v>
      </c>
      <c r="V126" s="62">
        <v>0</v>
      </c>
      <c r="W126" s="62">
        <v>0</v>
      </c>
      <c r="X126" s="62">
        <v>0</v>
      </c>
      <c r="Y126" s="62">
        <v>0</v>
      </c>
      <c r="Z126" s="63">
        <v>0</v>
      </c>
      <c r="AA126" s="65">
        <v>5</v>
      </c>
      <c r="AB126" s="66">
        <v>1</v>
      </c>
    </row>
    <row r="127" spans="2:28" ht="16.5" thickBot="1">
      <c r="B127" s="36">
        <v>6</v>
      </c>
      <c r="C127" s="37" t="s">
        <v>9</v>
      </c>
      <c r="D127" s="38" t="s">
        <v>130</v>
      </c>
      <c r="E127" s="39" t="s">
        <v>9</v>
      </c>
      <c r="G127" s="67" t="s">
        <v>182</v>
      </c>
      <c r="H127" s="68" t="s">
        <v>182</v>
      </c>
      <c r="I127" s="68" t="s">
        <v>9</v>
      </c>
      <c r="J127" s="68" t="s">
        <v>9</v>
      </c>
      <c r="K127" s="68" t="s">
        <v>185</v>
      </c>
      <c r="L127" s="69" t="s">
        <v>9</v>
      </c>
      <c r="M127" s="50"/>
      <c r="N127" s="70">
        <v>6</v>
      </c>
      <c r="O127" s="71">
        <v>6</v>
      </c>
      <c r="P127" s="71">
        <v>7</v>
      </c>
      <c r="Q127" s="71">
        <v>6</v>
      </c>
      <c r="R127" s="71">
        <v>6</v>
      </c>
      <c r="S127" s="72">
        <v>7</v>
      </c>
      <c r="T127" s="50"/>
      <c r="U127" s="73">
        <v>0</v>
      </c>
      <c r="V127" s="71">
        <v>0</v>
      </c>
      <c r="W127" s="71">
        <v>0</v>
      </c>
      <c r="X127" s="71" t="s">
        <v>9</v>
      </c>
      <c r="Y127" s="71">
        <v>1</v>
      </c>
      <c r="Z127" s="72">
        <v>0</v>
      </c>
      <c r="AA127" s="74">
        <v>6</v>
      </c>
      <c r="AB127" s="75">
        <v>1</v>
      </c>
    </row>
    <row r="128" spans="2:14" ht="15.75" customHeight="1" thickBot="1" thickTop="1">
      <c r="B128" s="40">
        <v>7</v>
      </c>
      <c r="C128" s="41" t="s">
        <v>9</v>
      </c>
      <c r="D128" s="42" t="s">
        <v>131</v>
      </c>
      <c r="E128" s="43" t="s">
        <v>9</v>
      </c>
      <c r="G128" s="76" t="s">
        <v>9</v>
      </c>
      <c r="H128" s="77" t="s">
        <v>9</v>
      </c>
      <c r="I128" s="77" t="s">
        <v>182</v>
      </c>
      <c r="J128" s="77" t="s">
        <v>9</v>
      </c>
      <c r="K128" s="77" t="s">
        <v>9</v>
      </c>
      <c r="L128" s="78" t="s">
        <v>182</v>
      </c>
      <c r="N128"/>
    </row>
    <row r="129" spans="2:28" ht="17.25" customHeight="1" thickBot="1" thickTop="1">
      <c r="B129" s="205">
        <v>15</v>
      </c>
      <c r="C129" s="206"/>
      <c r="D129" s="207" t="s">
        <v>167</v>
      </c>
      <c r="E129" s="208"/>
      <c r="G129" s="245" t="s">
        <v>171</v>
      </c>
      <c r="H129" s="246"/>
      <c r="I129" s="246"/>
      <c r="J129" s="246"/>
      <c r="K129" s="246"/>
      <c r="L129" s="247"/>
      <c r="M129" s="50"/>
      <c r="N129" s="245" t="s">
        <v>172</v>
      </c>
      <c r="O129" s="246"/>
      <c r="P129" s="246"/>
      <c r="Q129" s="246"/>
      <c r="R129" s="246"/>
      <c r="S129" s="247"/>
      <c r="T129" s="50"/>
      <c r="U129" s="246" t="s">
        <v>173</v>
      </c>
      <c r="V129" s="246">
        <v>0</v>
      </c>
      <c r="W129" s="246">
        <v>0</v>
      </c>
      <c r="X129" s="246">
        <v>0</v>
      </c>
      <c r="Y129" s="246">
        <v>0</v>
      </c>
      <c r="Z129" s="247">
        <v>0</v>
      </c>
      <c r="AA129" s="248" t="s">
        <v>174</v>
      </c>
      <c r="AB129" s="243" t="s">
        <v>175</v>
      </c>
    </row>
    <row r="130" spans="2:28" ht="17.25" customHeight="1" thickBot="1" thickTop="1">
      <c r="B130" s="4" t="s">
        <v>2</v>
      </c>
      <c r="C130" s="5" t="s">
        <v>3</v>
      </c>
      <c r="D130" s="6" t="s">
        <v>4</v>
      </c>
      <c r="E130" s="7" t="s">
        <v>5</v>
      </c>
      <c r="G130" s="51" t="s">
        <v>176</v>
      </c>
      <c r="H130" s="52" t="s">
        <v>177</v>
      </c>
      <c r="I130" s="52" t="s">
        <v>178</v>
      </c>
      <c r="J130" s="52" t="s">
        <v>179</v>
      </c>
      <c r="K130" s="52" t="s">
        <v>180</v>
      </c>
      <c r="L130" s="53" t="s">
        <v>181</v>
      </c>
      <c r="M130" s="50"/>
      <c r="N130" s="51" t="s">
        <v>176</v>
      </c>
      <c r="O130" s="52" t="s">
        <v>177</v>
      </c>
      <c r="P130" s="52" t="s">
        <v>178</v>
      </c>
      <c r="Q130" s="52" t="s">
        <v>179</v>
      </c>
      <c r="R130" s="52" t="s">
        <v>180</v>
      </c>
      <c r="S130" s="53" t="s">
        <v>181</v>
      </c>
      <c r="T130" s="50"/>
      <c r="U130" s="51" t="s">
        <v>176</v>
      </c>
      <c r="V130" s="52" t="s">
        <v>177</v>
      </c>
      <c r="W130" s="52" t="s">
        <v>178</v>
      </c>
      <c r="X130" s="52" t="s">
        <v>179</v>
      </c>
      <c r="Y130" s="52" t="s">
        <v>180</v>
      </c>
      <c r="Z130" s="53" t="s">
        <v>181</v>
      </c>
      <c r="AA130" s="249"/>
      <c r="AB130" s="244">
        <v>0</v>
      </c>
    </row>
    <row r="131" spans="2:28" ht="16.5" thickTop="1">
      <c r="B131" s="12">
        <v>1</v>
      </c>
      <c r="C131" s="13" t="s">
        <v>9</v>
      </c>
      <c r="D131" s="14" t="s">
        <v>132</v>
      </c>
      <c r="E131" s="15">
        <v>2415</v>
      </c>
      <c r="G131" s="54" t="s">
        <v>182</v>
      </c>
      <c r="H131" s="55" t="s">
        <v>185</v>
      </c>
      <c r="I131" s="55" t="s">
        <v>182</v>
      </c>
      <c r="J131" s="55" t="s">
        <v>182</v>
      </c>
      <c r="K131" s="55" t="s">
        <v>185</v>
      </c>
      <c r="L131" s="56" t="s">
        <v>182</v>
      </c>
      <c r="M131" s="50"/>
      <c r="N131" s="54">
        <v>1</v>
      </c>
      <c r="O131" s="55">
        <v>1</v>
      </c>
      <c r="P131" s="55">
        <v>1</v>
      </c>
      <c r="Q131" s="55">
        <v>1</v>
      </c>
      <c r="R131" s="55">
        <v>1</v>
      </c>
      <c r="S131" s="56">
        <v>1</v>
      </c>
      <c r="T131" s="50"/>
      <c r="U131" s="57">
        <v>0</v>
      </c>
      <c r="V131" s="55">
        <v>1</v>
      </c>
      <c r="W131" s="55">
        <v>0</v>
      </c>
      <c r="X131" s="55">
        <v>0</v>
      </c>
      <c r="Y131" s="55">
        <v>1</v>
      </c>
      <c r="Z131" s="58">
        <v>0</v>
      </c>
      <c r="AA131" s="59">
        <v>1</v>
      </c>
      <c r="AB131" s="60">
        <v>2</v>
      </c>
    </row>
    <row r="132" spans="2:28" ht="15.75">
      <c r="B132" s="20">
        <v>2</v>
      </c>
      <c r="C132" s="21" t="s">
        <v>9</v>
      </c>
      <c r="D132" s="22" t="s">
        <v>133</v>
      </c>
      <c r="E132" s="23">
        <v>2353</v>
      </c>
      <c r="G132" s="61" t="s">
        <v>185</v>
      </c>
      <c r="H132" s="62" t="s">
        <v>182</v>
      </c>
      <c r="I132" s="62" t="s">
        <v>185</v>
      </c>
      <c r="J132" s="62" t="s">
        <v>185</v>
      </c>
      <c r="K132" s="62" t="s">
        <v>185</v>
      </c>
      <c r="L132" s="63" t="s">
        <v>185</v>
      </c>
      <c r="M132" s="50"/>
      <c r="N132" s="61">
        <v>2</v>
      </c>
      <c r="O132" s="62">
        <v>2</v>
      </c>
      <c r="P132" s="62">
        <v>2</v>
      </c>
      <c r="Q132" s="62">
        <v>2</v>
      </c>
      <c r="R132" s="62">
        <v>2</v>
      </c>
      <c r="S132" s="63">
        <v>2</v>
      </c>
      <c r="T132" s="50"/>
      <c r="U132" s="64">
        <v>1</v>
      </c>
      <c r="V132" s="62">
        <v>0</v>
      </c>
      <c r="W132" s="62">
        <v>1</v>
      </c>
      <c r="X132" s="62">
        <v>1</v>
      </c>
      <c r="Y132" s="62">
        <v>1</v>
      </c>
      <c r="Z132" s="63">
        <v>1</v>
      </c>
      <c r="AA132" s="65">
        <v>2</v>
      </c>
      <c r="AB132" s="66">
        <v>5</v>
      </c>
    </row>
    <row r="133" spans="2:28" ht="15.75">
      <c r="B133" s="20">
        <v>3</v>
      </c>
      <c r="C133" s="21" t="s">
        <v>52</v>
      </c>
      <c r="D133" s="22" t="s">
        <v>134</v>
      </c>
      <c r="E133" s="23">
        <v>2220</v>
      </c>
      <c r="G133" s="61" t="s">
        <v>185</v>
      </c>
      <c r="H133" s="62" t="s">
        <v>185</v>
      </c>
      <c r="I133" s="62" t="s">
        <v>184</v>
      </c>
      <c r="J133" s="62" t="s">
        <v>9</v>
      </c>
      <c r="K133" s="62" t="s">
        <v>185</v>
      </c>
      <c r="L133" s="63" t="s">
        <v>182</v>
      </c>
      <c r="M133" s="50"/>
      <c r="N133" s="61">
        <v>3</v>
      </c>
      <c r="O133" s="62">
        <v>3</v>
      </c>
      <c r="P133" s="62">
        <v>3</v>
      </c>
      <c r="Q133" s="62">
        <v>3</v>
      </c>
      <c r="R133" s="62">
        <v>3</v>
      </c>
      <c r="S133" s="63">
        <v>3</v>
      </c>
      <c r="T133" s="50"/>
      <c r="U133" s="64">
        <v>1</v>
      </c>
      <c r="V133" s="62">
        <v>1</v>
      </c>
      <c r="W133" s="62">
        <v>0.5</v>
      </c>
      <c r="X133" s="62" t="s">
        <v>9</v>
      </c>
      <c r="Y133" s="62">
        <v>1</v>
      </c>
      <c r="Z133" s="63">
        <v>0</v>
      </c>
      <c r="AA133" s="65">
        <v>3</v>
      </c>
      <c r="AB133" s="66">
        <v>3.5</v>
      </c>
    </row>
    <row r="134" spans="2:28" ht="15.75">
      <c r="B134" s="20">
        <v>4</v>
      </c>
      <c r="C134" s="21" t="s">
        <v>9</v>
      </c>
      <c r="D134" s="22" t="s">
        <v>135</v>
      </c>
      <c r="E134" s="23">
        <v>2205</v>
      </c>
      <c r="G134" s="61" t="s">
        <v>185</v>
      </c>
      <c r="H134" s="62" t="s">
        <v>185</v>
      </c>
      <c r="I134" s="62" t="s">
        <v>184</v>
      </c>
      <c r="J134" s="62" t="s">
        <v>9</v>
      </c>
      <c r="K134" s="62" t="s">
        <v>185</v>
      </c>
      <c r="L134" s="63" t="s">
        <v>182</v>
      </c>
      <c r="M134" s="50"/>
      <c r="N134" s="61">
        <v>4</v>
      </c>
      <c r="O134" s="62">
        <v>4</v>
      </c>
      <c r="P134" s="62">
        <v>4</v>
      </c>
      <c r="Q134" s="62">
        <v>4</v>
      </c>
      <c r="R134" s="62">
        <v>4</v>
      </c>
      <c r="S134" s="63">
        <v>4</v>
      </c>
      <c r="T134" s="50"/>
      <c r="U134" s="64">
        <v>1</v>
      </c>
      <c r="V134" s="62">
        <v>1</v>
      </c>
      <c r="W134" s="62">
        <v>0.5</v>
      </c>
      <c r="X134" s="62" t="s">
        <v>9</v>
      </c>
      <c r="Y134" s="62">
        <v>1</v>
      </c>
      <c r="Z134" s="63">
        <v>0</v>
      </c>
      <c r="AA134" s="65">
        <v>4</v>
      </c>
      <c r="AB134" s="66">
        <v>3.5</v>
      </c>
    </row>
    <row r="135" spans="2:28" ht="15.75">
      <c r="B135" s="20">
        <v>5</v>
      </c>
      <c r="C135" s="21" t="s">
        <v>9</v>
      </c>
      <c r="D135" s="22" t="s">
        <v>136</v>
      </c>
      <c r="E135" s="23" t="s">
        <v>9</v>
      </c>
      <c r="G135" s="61" t="s">
        <v>185</v>
      </c>
      <c r="H135" s="62" t="s">
        <v>184</v>
      </c>
      <c r="I135" s="62" t="s">
        <v>184</v>
      </c>
      <c r="J135" s="62" t="s">
        <v>185</v>
      </c>
      <c r="K135" s="62" t="s">
        <v>185</v>
      </c>
      <c r="L135" s="63" t="s">
        <v>182</v>
      </c>
      <c r="M135" s="50"/>
      <c r="N135" s="61">
        <v>5</v>
      </c>
      <c r="O135" s="62">
        <v>5</v>
      </c>
      <c r="P135" s="62">
        <v>5</v>
      </c>
      <c r="Q135" s="62">
        <v>5</v>
      </c>
      <c r="R135" s="62">
        <v>5</v>
      </c>
      <c r="S135" s="63">
        <v>5</v>
      </c>
      <c r="T135" s="50"/>
      <c r="U135" s="64">
        <v>1</v>
      </c>
      <c r="V135" s="62">
        <v>0.5</v>
      </c>
      <c r="W135" s="62">
        <v>0.5</v>
      </c>
      <c r="X135" s="62">
        <v>1</v>
      </c>
      <c r="Y135" s="62">
        <v>1</v>
      </c>
      <c r="Z135" s="63">
        <v>0</v>
      </c>
      <c r="AA135" s="65">
        <v>5</v>
      </c>
      <c r="AB135" s="66">
        <v>4</v>
      </c>
    </row>
    <row r="136" spans="2:28" ht="16.5" thickBot="1">
      <c r="B136" s="36">
        <v>6</v>
      </c>
      <c r="C136" s="37" t="s">
        <v>9</v>
      </c>
      <c r="D136" s="38" t="s">
        <v>137</v>
      </c>
      <c r="E136" s="39" t="s">
        <v>9</v>
      </c>
      <c r="G136" s="67" t="s">
        <v>182</v>
      </c>
      <c r="H136" s="68" t="s">
        <v>9</v>
      </c>
      <c r="I136" s="68" t="s">
        <v>9</v>
      </c>
      <c r="J136" s="68" t="s">
        <v>9</v>
      </c>
      <c r="K136" s="68" t="s">
        <v>9</v>
      </c>
      <c r="L136" s="69" t="s">
        <v>9</v>
      </c>
      <c r="M136" s="50"/>
      <c r="N136" s="70">
        <v>6</v>
      </c>
      <c r="O136" s="71">
        <v>7</v>
      </c>
      <c r="P136" s="71">
        <v>7</v>
      </c>
      <c r="Q136" s="71">
        <v>7</v>
      </c>
      <c r="R136" s="71">
        <v>7</v>
      </c>
      <c r="S136" s="72">
        <v>7</v>
      </c>
      <c r="T136" s="50"/>
      <c r="U136" s="73">
        <v>0</v>
      </c>
      <c r="V136" s="71">
        <v>1</v>
      </c>
      <c r="W136" s="71">
        <v>1</v>
      </c>
      <c r="X136" s="71">
        <v>1</v>
      </c>
      <c r="Y136" s="71">
        <v>0</v>
      </c>
      <c r="Z136" s="72">
        <v>0</v>
      </c>
      <c r="AA136" s="74">
        <v>6</v>
      </c>
      <c r="AB136" s="75">
        <v>3</v>
      </c>
    </row>
    <row r="137" spans="2:14" ht="15.75" customHeight="1" thickBot="1" thickTop="1">
      <c r="B137" s="40">
        <v>7</v>
      </c>
      <c r="C137" s="41" t="s">
        <v>9</v>
      </c>
      <c r="D137" s="42" t="s">
        <v>138</v>
      </c>
      <c r="E137" s="43">
        <v>2129</v>
      </c>
      <c r="G137" s="76" t="s">
        <v>9</v>
      </c>
      <c r="H137" s="77" t="s">
        <v>185</v>
      </c>
      <c r="I137" s="77" t="s">
        <v>185</v>
      </c>
      <c r="J137" s="77" t="s">
        <v>185</v>
      </c>
      <c r="K137" s="77" t="s">
        <v>182</v>
      </c>
      <c r="L137" s="78" t="s">
        <v>182</v>
      </c>
      <c r="N137"/>
    </row>
    <row r="138" spans="2:28" ht="17.25" customHeight="1" thickBot="1" thickTop="1">
      <c r="B138" s="205">
        <v>16</v>
      </c>
      <c r="C138" s="206"/>
      <c r="D138" s="207" t="s">
        <v>168</v>
      </c>
      <c r="E138" s="208"/>
      <c r="G138" s="245" t="s">
        <v>171</v>
      </c>
      <c r="H138" s="246"/>
      <c r="I138" s="246"/>
      <c r="J138" s="246"/>
      <c r="K138" s="246"/>
      <c r="L138" s="247"/>
      <c r="M138" s="50"/>
      <c r="N138" s="245" t="s">
        <v>172</v>
      </c>
      <c r="O138" s="246"/>
      <c r="P138" s="246"/>
      <c r="Q138" s="246"/>
      <c r="R138" s="246"/>
      <c r="S138" s="247"/>
      <c r="T138" s="50"/>
      <c r="U138" s="246" t="s">
        <v>173</v>
      </c>
      <c r="V138" s="246">
        <v>0</v>
      </c>
      <c r="W138" s="246">
        <v>0</v>
      </c>
      <c r="X138" s="246">
        <v>0</v>
      </c>
      <c r="Y138" s="246">
        <v>0</v>
      </c>
      <c r="Z138" s="247">
        <v>0</v>
      </c>
      <c r="AA138" s="248" t="s">
        <v>174</v>
      </c>
      <c r="AB138" s="243" t="s">
        <v>175</v>
      </c>
    </row>
    <row r="139" spans="2:28" ht="17.25" customHeight="1" thickBot="1" thickTop="1">
      <c r="B139" s="4" t="s">
        <v>2</v>
      </c>
      <c r="C139" s="5" t="s">
        <v>3</v>
      </c>
      <c r="D139" s="6" t="s">
        <v>4</v>
      </c>
      <c r="E139" s="7" t="s">
        <v>5</v>
      </c>
      <c r="G139" s="51" t="s">
        <v>176</v>
      </c>
      <c r="H139" s="52" t="s">
        <v>177</v>
      </c>
      <c r="I139" s="52" t="s">
        <v>178</v>
      </c>
      <c r="J139" s="52" t="s">
        <v>179</v>
      </c>
      <c r="K139" s="52" t="s">
        <v>180</v>
      </c>
      <c r="L139" s="53" t="s">
        <v>181</v>
      </c>
      <c r="M139" s="50"/>
      <c r="N139" s="51" t="s">
        <v>176</v>
      </c>
      <c r="O139" s="52" t="s">
        <v>177</v>
      </c>
      <c r="P139" s="52" t="s">
        <v>178</v>
      </c>
      <c r="Q139" s="52" t="s">
        <v>179</v>
      </c>
      <c r="R139" s="52" t="s">
        <v>180</v>
      </c>
      <c r="S139" s="53"/>
      <c r="T139" s="50"/>
      <c r="U139" s="51" t="s">
        <v>176</v>
      </c>
      <c r="V139" s="52" t="s">
        <v>177</v>
      </c>
      <c r="W139" s="52" t="s">
        <v>178</v>
      </c>
      <c r="X139" s="52" t="s">
        <v>179</v>
      </c>
      <c r="Y139" s="52" t="s">
        <v>180</v>
      </c>
      <c r="Z139" s="53" t="s">
        <v>181</v>
      </c>
      <c r="AA139" s="249"/>
      <c r="AB139" s="244">
        <v>0</v>
      </c>
    </row>
    <row r="140" spans="2:28" ht="16.5" thickTop="1">
      <c r="B140" s="12">
        <v>1</v>
      </c>
      <c r="C140" s="13" t="s">
        <v>9</v>
      </c>
      <c r="D140" s="14" t="s">
        <v>139</v>
      </c>
      <c r="E140" s="15" t="s">
        <v>9</v>
      </c>
      <c r="G140" s="54" t="s">
        <v>182</v>
      </c>
      <c r="H140" s="55" t="s">
        <v>185</v>
      </c>
      <c r="I140" s="55" t="s">
        <v>182</v>
      </c>
      <c r="J140" s="55" t="s">
        <v>185</v>
      </c>
      <c r="K140" s="55" t="s">
        <v>182</v>
      </c>
      <c r="L140" s="56" t="s">
        <v>185</v>
      </c>
      <c r="M140" s="50"/>
      <c r="N140" s="54">
        <v>1</v>
      </c>
      <c r="O140" s="55">
        <v>1</v>
      </c>
      <c r="P140" s="55">
        <v>1</v>
      </c>
      <c r="Q140" s="55">
        <v>1</v>
      </c>
      <c r="R140" s="55">
        <v>1</v>
      </c>
      <c r="S140" s="56">
        <v>1</v>
      </c>
      <c r="T140" s="50"/>
      <c r="U140" s="57">
        <v>0</v>
      </c>
      <c r="V140" s="55">
        <v>1</v>
      </c>
      <c r="W140" s="55">
        <v>0</v>
      </c>
      <c r="X140" s="55">
        <v>1</v>
      </c>
      <c r="Y140" s="55">
        <v>0</v>
      </c>
      <c r="Z140" s="58">
        <v>1</v>
      </c>
      <c r="AA140" s="59">
        <v>1</v>
      </c>
      <c r="AB140" s="60">
        <v>3</v>
      </c>
    </row>
    <row r="141" spans="2:28" ht="15.75">
      <c r="B141" s="20">
        <v>2</v>
      </c>
      <c r="C141" s="21" t="s">
        <v>52</v>
      </c>
      <c r="D141" s="22" t="s">
        <v>140</v>
      </c>
      <c r="E141" s="23">
        <v>2291</v>
      </c>
      <c r="G141" s="61" t="s">
        <v>185</v>
      </c>
      <c r="H141" s="62" t="s">
        <v>185</v>
      </c>
      <c r="I141" s="62" t="s">
        <v>182</v>
      </c>
      <c r="J141" s="62" t="s">
        <v>185</v>
      </c>
      <c r="K141" s="62" t="s">
        <v>9</v>
      </c>
      <c r="L141" s="63" t="s">
        <v>182</v>
      </c>
      <c r="M141" s="50"/>
      <c r="N141" s="61">
        <v>2</v>
      </c>
      <c r="O141" s="62">
        <v>2</v>
      </c>
      <c r="P141" s="62">
        <v>2</v>
      </c>
      <c r="Q141" s="62">
        <v>2</v>
      </c>
      <c r="R141" s="62">
        <v>2</v>
      </c>
      <c r="S141" s="63">
        <v>2</v>
      </c>
      <c r="T141" s="50"/>
      <c r="U141" s="64">
        <v>1</v>
      </c>
      <c r="V141" s="62">
        <v>1</v>
      </c>
      <c r="W141" s="62">
        <v>0</v>
      </c>
      <c r="X141" s="62">
        <v>1</v>
      </c>
      <c r="Y141" s="62" t="s">
        <v>9</v>
      </c>
      <c r="Z141" s="63">
        <v>0</v>
      </c>
      <c r="AA141" s="65">
        <v>2</v>
      </c>
      <c r="AB141" s="66">
        <v>3</v>
      </c>
    </row>
    <row r="142" spans="2:28" ht="15.75">
      <c r="B142" s="20">
        <v>3</v>
      </c>
      <c r="C142" s="21" t="s">
        <v>9</v>
      </c>
      <c r="D142" s="22" t="s">
        <v>141</v>
      </c>
      <c r="E142" s="23">
        <v>2185</v>
      </c>
      <c r="G142" s="61" t="s">
        <v>184</v>
      </c>
      <c r="H142" s="62" t="s">
        <v>182</v>
      </c>
      <c r="I142" s="62" t="s">
        <v>182</v>
      </c>
      <c r="J142" s="62" t="s">
        <v>185</v>
      </c>
      <c r="K142" s="62" t="s">
        <v>185</v>
      </c>
      <c r="L142" s="63" t="s">
        <v>185</v>
      </c>
      <c r="M142" s="50"/>
      <c r="N142" s="61">
        <v>3</v>
      </c>
      <c r="O142" s="62">
        <v>3</v>
      </c>
      <c r="P142" s="62">
        <v>3</v>
      </c>
      <c r="Q142" s="62">
        <v>3</v>
      </c>
      <c r="R142" s="62">
        <v>3</v>
      </c>
      <c r="S142" s="63">
        <v>3</v>
      </c>
      <c r="T142" s="50"/>
      <c r="U142" s="64">
        <v>0.5</v>
      </c>
      <c r="V142" s="62">
        <v>0</v>
      </c>
      <c r="W142" s="62">
        <v>0</v>
      </c>
      <c r="X142" s="62">
        <v>1</v>
      </c>
      <c r="Y142" s="62">
        <v>1</v>
      </c>
      <c r="Z142" s="63">
        <v>1</v>
      </c>
      <c r="AA142" s="65">
        <v>3</v>
      </c>
      <c r="AB142" s="66">
        <v>3.5</v>
      </c>
    </row>
    <row r="143" spans="2:28" ht="15.75">
      <c r="B143" s="20">
        <v>4</v>
      </c>
      <c r="C143" s="21" t="s">
        <v>9</v>
      </c>
      <c r="D143" s="22" t="s">
        <v>142</v>
      </c>
      <c r="E143" s="23" t="s">
        <v>9</v>
      </c>
      <c r="G143" s="61" t="s">
        <v>185</v>
      </c>
      <c r="H143" s="62" t="s">
        <v>182</v>
      </c>
      <c r="I143" s="62" t="s">
        <v>185</v>
      </c>
      <c r="J143" s="62" t="s">
        <v>182</v>
      </c>
      <c r="K143" s="62" t="s">
        <v>185</v>
      </c>
      <c r="L143" s="63" t="s">
        <v>182</v>
      </c>
      <c r="M143" s="50"/>
      <c r="N143" s="61">
        <v>4</v>
      </c>
      <c r="O143" s="62">
        <v>4</v>
      </c>
      <c r="P143" s="62">
        <v>4</v>
      </c>
      <c r="Q143" s="62">
        <v>4</v>
      </c>
      <c r="R143" s="62">
        <v>4</v>
      </c>
      <c r="S143" s="63">
        <v>4</v>
      </c>
      <c r="T143" s="50"/>
      <c r="U143" s="64">
        <v>1</v>
      </c>
      <c r="V143" s="62">
        <v>0</v>
      </c>
      <c r="W143" s="62">
        <v>1</v>
      </c>
      <c r="X143" s="62">
        <v>0</v>
      </c>
      <c r="Y143" s="62">
        <v>1</v>
      </c>
      <c r="Z143" s="63">
        <v>0</v>
      </c>
      <c r="AA143" s="65">
        <v>4</v>
      </c>
      <c r="AB143" s="66">
        <v>3</v>
      </c>
    </row>
    <row r="144" spans="2:28" ht="15.75">
      <c r="B144" s="20">
        <v>5</v>
      </c>
      <c r="C144" s="21" t="s">
        <v>9</v>
      </c>
      <c r="D144" s="22" t="s">
        <v>143</v>
      </c>
      <c r="E144" s="23">
        <v>2054</v>
      </c>
      <c r="G144" s="61" t="s">
        <v>185</v>
      </c>
      <c r="H144" s="62" t="s">
        <v>185</v>
      </c>
      <c r="I144" s="62" t="s">
        <v>185</v>
      </c>
      <c r="J144" s="62" t="s">
        <v>182</v>
      </c>
      <c r="K144" s="62" t="s">
        <v>9</v>
      </c>
      <c r="L144" s="63" t="s">
        <v>182</v>
      </c>
      <c r="M144" s="50"/>
      <c r="N144" s="61">
        <v>5</v>
      </c>
      <c r="O144" s="62">
        <v>5</v>
      </c>
      <c r="P144" s="62">
        <v>5</v>
      </c>
      <c r="Q144" s="62">
        <v>5</v>
      </c>
      <c r="R144" s="62">
        <v>5</v>
      </c>
      <c r="S144" s="63">
        <v>5</v>
      </c>
      <c r="T144" s="50"/>
      <c r="U144" s="64">
        <v>1</v>
      </c>
      <c r="V144" s="62">
        <v>1</v>
      </c>
      <c r="W144" s="62">
        <v>1</v>
      </c>
      <c r="X144" s="62">
        <v>0</v>
      </c>
      <c r="Y144" s="62" t="s">
        <v>9</v>
      </c>
      <c r="Z144" s="63">
        <v>0</v>
      </c>
      <c r="AA144" s="65">
        <v>5</v>
      </c>
      <c r="AB144" s="66">
        <v>3</v>
      </c>
    </row>
    <row r="145" spans="2:28" ht="16.5" thickBot="1">
      <c r="B145" s="36">
        <v>6</v>
      </c>
      <c r="C145" s="37" t="s">
        <v>9</v>
      </c>
      <c r="D145" s="38" t="s">
        <v>144</v>
      </c>
      <c r="E145" s="39">
        <v>2090</v>
      </c>
      <c r="G145" s="67" t="s">
        <v>184</v>
      </c>
      <c r="H145" s="68" t="s">
        <v>182</v>
      </c>
      <c r="I145" s="68" t="s">
        <v>185</v>
      </c>
      <c r="J145" s="68" t="s">
        <v>184</v>
      </c>
      <c r="K145" s="68" t="s">
        <v>185</v>
      </c>
      <c r="L145" s="69" t="s">
        <v>184</v>
      </c>
      <c r="M145" s="50"/>
      <c r="N145" s="70">
        <v>6</v>
      </c>
      <c r="O145" s="71">
        <v>6</v>
      </c>
      <c r="P145" s="71">
        <v>6</v>
      </c>
      <c r="Q145" s="71">
        <v>6</v>
      </c>
      <c r="R145" s="71">
        <v>6</v>
      </c>
      <c r="S145" s="72">
        <v>6</v>
      </c>
      <c r="T145" s="50"/>
      <c r="U145" s="73">
        <v>0.5</v>
      </c>
      <c r="V145" s="71">
        <v>0</v>
      </c>
      <c r="W145" s="71">
        <v>1</v>
      </c>
      <c r="X145" s="71">
        <v>0.5</v>
      </c>
      <c r="Y145" s="71">
        <v>1</v>
      </c>
      <c r="Z145" s="72">
        <v>0.5</v>
      </c>
      <c r="AA145" s="74">
        <v>6</v>
      </c>
      <c r="AB145" s="75">
        <v>3.5</v>
      </c>
    </row>
    <row r="146" spans="2:14" ht="15.75" customHeight="1" thickBot="1" thickTop="1">
      <c r="B146" s="40">
        <v>7</v>
      </c>
      <c r="C146" s="41" t="s">
        <v>9</v>
      </c>
      <c r="D146" s="42" t="s">
        <v>145</v>
      </c>
      <c r="E146" s="43">
        <v>1932</v>
      </c>
      <c r="G146" s="76" t="s">
        <v>9</v>
      </c>
      <c r="H146" s="77" t="s">
        <v>9</v>
      </c>
      <c r="I146" s="77" t="s">
        <v>9</v>
      </c>
      <c r="J146" s="77" t="s">
        <v>9</v>
      </c>
      <c r="K146" s="77" t="s">
        <v>9</v>
      </c>
      <c r="L146" s="78" t="s">
        <v>9</v>
      </c>
      <c r="N146"/>
    </row>
    <row r="147" spans="2:28" ht="17.25" customHeight="1" thickBot="1" thickTop="1">
      <c r="B147" s="205">
        <v>17</v>
      </c>
      <c r="C147" s="206"/>
      <c r="D147" s="207" t="s">
        <v>169</v>
      </c>
      <c r="E147" s="208"/>
      <c r="G147" s="245" t="s">
        <v>171</v>
      </c>
      <c r="H147" s="246"/>
      <c r="I147" s="246"/>
      <c r="J147" s="246"/>
      <c r="K147" s="246"/>
      <c r="L147" s="247"/>
      <c r="M147" s="50"/>
      <c r="N147" s="245" t="s">
        <v>172</v>
      </c>
      <c r="O147" s="246"/>
      <c r="P147" s="246"/>
      <c r="Q147" s="246"/>
      <c r="R147" s="246"/>
      <c r="S147" s="247"/>
      <c r="T147" s="50"/>
      <c r="U147" s="246" t="s">
        <v>173</v>
      </c>
      <c r="V147" s="246">
        <v>0</v>
      </c>
      <c r="W147" s="246">
        <v>0</v>
      </c>
      <c r="X147" s="246">
        <v>0</v>
      </c>
      <c r="Y147" s="246">
        <v>0</v>
      </c>
      <c r="Z147" s="247">
        <v>0</v>
      </c>
      <c r="AA147" s="248" t="s">
        <v>174</v>
      </c>
      <c r="AB147" s="243" t="s">
        <v>175</v>
      </c>
    </row>
    <row r="148" spans="2:28" ht="17.25" customHeight="1" thickBot="1" thickTop="1">
      <c r="B148" s="4" t="s">
        <v>2</v>
      </c>
      <c r="C148" s="5" t="s">
        <v>3</v>
      </c>
      <c r="D148" s="6" t="s">
        <v>4</v>
      </c>
      <c r="E148" s="7" t="s">
        <v>5</v>
      </c>
      <c r="G148" s="51" t="s">
        <v>176</v>
      </c>
      <c r="H148" s="52" t="s">
        <v>177</v>
      </c>
      <c r="I148" s="52" t="s">
        <v>178</v>
      </c>
      <c r="J148" s="52" t="s">
        <v>179</v>
      </c>
      <c r="K148" s="52" t="s">
        <v>180</v>
      </c>
      <c r="L148" s="53" t="s">
        <v>181</v>
      </c>
      <c r="M148" s="50"/>
      <c r="N148" s="51" t="s">
        <v>176</v>
      </c>
      <c r="O148" s="52" t="s">
        <v>177</v>
      </c>
      <c r="P148" s="52" t="s">
        <v>178</v>
      </c>
      <c r="Q148" s="52" t="s">
        <v>179</v>
      </c>
      <c r="R148" s="52" t="s">
        <v>180</v>
      </c>
      <c r="S148" s="53" t="s">
        <v>181</v>
      </c>
      <c r="T148" s="50"/>
      <c r="U148" s="51" t="s">
        <v>176</v>
      </c>
      <c r="V148" s="52" t="s">
        <v>177</v>
      </c>
      <c r="W148" s="52" t="s">
        <v>178</v>
      </c>
      <c r="X148" s="52" t="s">
        <v>179</v>
      </c>
      <c r="Y148" s="52" t="s">
        <v>180</v>
      </c>
      <c r="Z148" s="53" t="s">
        <v>181</v>
      </c>
      <c r="AA148" s="249"/>
      <c r="AB148" s="244">
        <v>0</v>
      </c>
    </row>
    <row r="149" spans="2:28" ht="16.5" thickTop="1">
      <c r="B149" s="12">
        <v>1</v>
      </c>
      <c r="C149" s="13" t="s">
        <v>9</v>
      </c>
      <c r="D149" s="14" t="s">
        <v>146</v>
      </c>
      <c r="E149" s="15" t="s">
        <v>9</v>
      </c>
      <c r="G149" s="54" t="s">
        <v>183</v>
      </c>
      <c r="H149" s="55" t="s">
        <v>182</v>
      </c>
      <c r="I149" s="55" t="s">
        <v>182</v>
      </c>
      <c r="J149" s="55" t="s">
        <v>182</v>
      </c>
      <c r="K149" s="55" t="s">
        <v>182</v>
      </c>
      <c r="L149" s="56" t="s">
        <v>9</v>
      </c>
      <c r="M149" s="50"/>
      <c r="N149" s="54">
        <v>1</v>
      </c>
      <c r="O149" s="55">
        <v>1</v>
      </c>
      <c r="P149" s="55">
        <v>1</v>
      </c>
      <c r="Q149" s="55">
        <v>1</v>
      </c>
      <c r="R149" s="55">
        <v>1</v>
      </c>
      <c r="S149" s="56">
        <v>1</v>
      </c>
      <c r="T149" s="50"/>
      <c r="U149" s="57">
        <v>1</v>
      </c>
      <c r="V149" s="55">
        <v>0</v>
      </c>
      <c r="W149" s="55">
        <v>0</v>
      </c>
      <c r="X149" s="55">
        <v>0</v>
      </c>
      <c r="Y149" s="55">
        <v>0</v>
      </c>
      <c r="Z149" s="58" t="s">
        <v>9</v>
      </c>
      <c r="AA149" s="59">
        <v>1</v>
      </c>
      <c r="AB149" s="60">
        <v>1</v>
      </c>
    </row>
    <row r="150" spans="2:28" ht="15.75">
      <c r="B150" s="20">
        <v>2</v>
      </c>
      <c r="C150" s="21" t="s">
        <v>9</v>
      </c>
      <c r="D150" s="22" t="s">
        <v>147</v>
      </c>
      <c r="E150" s="23">
        <v>1782</v>
      </c>
      <c r="G150" s="61" t="s">
        <v>182</v>
      </c>
      <c r="H150" s="62" t="s">
        <v>183</v>
      </c>
      <c r="I150" s="62" t="s">
        <v>182</v>
      </c>
      <c r="J150" s="62" t="s">
        <v>182</v>
      </c>
      <c r="K150" s="62" t="s">
        <v>182</v>
      </c>
      <c r="L150" s="63" t="s">
        <v>185</v>
      </c>
      <c r="M150" s="50"/>
      <c r="N150" s="61">
        <v>2</v>
      </c>
      <c r="O150" s="62">
        <v>2</v>
      </c>
      <c r="P150" s="62">
        <v>2</v>
      </c>
      <c r="Q150" s="62">
        <v>2</v>
      </c>
      <c r="R150" s="62">
        <v>2</v>
      </c>
      <c r="S150" s="63">
        <v>2</v>
      </c>
      <c r="T150" s="50"/>
      <c r="U150" s="64">
        <v>0</v>
      </c>
      <c r="V150" s="62">
        <v>1</v>
      </c>
      <c r="W150" s="62">
        <v>0</v>
      </c>
      <c r="X150" s="62">
        <v>0</v>
      </c>
      <c r="Y150" s="62">
        <v>0</v>
      </c>
      <c r="Z150" s="63">
        <v>1</v>
      </c>
      <c r="AA150" s="65">
        <v>2</v>
      </c>
      <c r="AB150" s="66">
        <v>2</v>
      </c>
    </row>
    <row r="151" spans="2:28" ht="15.75">
      <c r="B151" s="20">
        <v>3</v>
      </c>
      <c r="C151" s="21" t="s">
        <v>9</v>
      </c>
      <c r="D151" s="22" t="s">
        <v>148</v>
      </c>
      <c r="E151" s="23" t="s">
        <v>9</v>
      </c>
      <c r="G151" s="61" t="s">
        <v>182</v>
      </c>
      <c r="H151" s="62" t="s">
        <v>184</v>
      </c>
      <c r="I151" s="62" t="s">
        <v>182</v>
      </c>
      <c r="J151" s="62" t="s">
        <v>182</v>
      </c>
      <c r="K151" s="62" t="s">
        <v>182</v>
      </c>
      <c r="L151" s="63" t="s">
        <v>9</v>
      </c>
      <c r="M151" s="50"/>
      <c r="N151" s="61">
        <v>3</v>
      </c>
      <c r="O151" s="62">
        <v>3</v>
      </c>
      <c r="P151" s="62">
        <v>3</v>
      </c>
      <c r="Q151" s="62">
        <v>3</v>
      </c>
      <c r="R151" s="62">
        <v>3</v>
      </c>
      <c r="S151" s="63">
        <v>3</v>
      </c>
      <c r="T151" s="50"/>
      <c r="U151" s="64">
        <v>0</v>
      </c>
      <c r="V151" s="62">
        <v>0.5</v>
      </c>
      <c r="W151" s="62">
        <v>0</v>
      </c>
      <c r="X151" s="62">
        <v>0</v>
      </c>
      <c r="Y151" s="62">
        <v>0</v>
      </c>
      <c r="Z151" s="63" t="s">
        <v>9</v>
      </c>
      <c r="AA151" s="65">
        <v>3</v>
      </c>
      <c r="AB151" s="66">
        <v>0.5</v>
      </c>
    </row>
    <row r="152" spans="2:28" ht="15.75">
      <c r="B152" s="20">
        <v>4</v>
      </c>
      <c r="C152" s="21" t="s">
        <v>9</v>
      </c>
      <c r="D152" s="22" t="s">
        <v>149</v>
      </c>
      <c r="E152" s="23" t="s">
        <v>9</v>
      </c>
      <c r="G152" s="61" t="s">
        <v>182</v>
      </c>
      <c r="H152" s="62" t="s">
        <v>184</v>
      </c>
      <c r="I152" s="62" t="s">
        <v>182</v>
      </c>
      <c r="J152" s="62" t="s">
        <v>182</v>
      </c>
      <c r="K152" s="62" t="s">
        <v>182</v>
      </c>
      <c r="L152" s="63" t="s">
        <v>182</v>
      </c>
      <c r="M152" s="50"/>
      <c r="N152" s="61">
        <v>4</v>
      </c>
      <c r="O152" s="62">
        <v>4</v>
      </c>
      <c r="P152" s="62">
        <v>4</v>
      </c>
      <c r="Q152" s="62">
        <v>4</v>
      </c>
      <c r="R152" s="62">
        <v>4</v>
      </c>
      <c r="S152" s="63">
        <v>4</v>
      </c>
      <c r="T152" s="50"/>
      <c r="U152" s="64">
        <v>0</v>
      </c>
      <c r="V152" s="62">
        <v>0.5</v>
      </c>
      <c r="W152" s="62">
        <v>0</v>
      </c>
      <c r="X152" s="62">
        <v>0</v>
      </c>
      <c r="Y152" s="62">
        <v>0</v>
      </c>
      <c r="Z152" s="63">
        <v>0</v>
      </c>
      <c r="AA152" s="65">
        <v>4</v>
      </c>
      <c r="AB152" s="66">
        <v>0.5</v>
      </c>
    </row>
    <row r="153" spans="2:28" ht="15.75">
      <c r="B153" s="20">
        <v>5</v>
      </c>
      <c r="C153" s="21" t="s">
        <v>9</v>
      </c>
      <c r="D153" s="22" t="s">
        <v>150</v>
      </c>
      <c r="E153" s="23">
        <v>1728</v>
      </c>
      <c r="G153" s="61" t="s">
        <v>182</v>
      </c>
      <c r="H153" s="62" t="s">
        <v>183</v>
      </c>
      <c r="I153" s="62" t="s">
        <v>182</v>
      </c>
      <c r="J153" s="62" t="s">
        <v>9</v>
      </c>
      <c r="K153" s="62" t="s">
        <v>182</v>
      </c>
      <c r="L153" s="63" t="s">
        <v>182</v>
      </c>
      <c r="M153" s="50"/>
      <c r="N153" s="61">
        <v>5</v>
      </c>
      <c r="O153" s="62">
        <v>5</v>
      </c>
      <c r="P153" s="62">
        <v>5</v>
      </c>
      <c r="Q153" s="62">
        <v>6</v>
      </c>
      <c r="R153" s="62">
        <v>5</v>
      </c>
      <c r="S153" s="63">
        <v>5</v>
      </c>
      <c r="T153" s="50"/>
      <c r="U153" s="64">
        <v>0</v>
      </c>
      <c r="V153" s="62">
        <v>1</v>
      </c>
      <c r="W153" s="62">
        <v>0</v>
      </c>
      <c r="X153" s="62">
        <v>0</v>
      </c>
      <c r="Y153" s="62">
        <v>0</v>
      </c>
      <c r="Z153" s="63">
        <v>0</v>
      </c>
      <c r="AA153" s="65">
        <v>5</v>
      </c>
      <c r="AB153" s="66">
        <v>1</v>
      </c>
    </row>
    <row r="154" spans="2:28" ht="16.5" thickBot="1">
      <c r="B154" s="36">
        <v>6</v>
      </c>
      <c r="C154" s="37" t="s">
        <v>9</v>
      </c>
      <c r="D154" s="38" t="s">
        <v>151</v>
      </c>
      <c r="E154" s="39" t="s">
        <v>9</v>
      </c>
      <c r="G154" s="67" t="s">
        <v>183</v>
      </c>
      <c r="H154" s="68" t="s">
        <v>182</v>
      </c>
      <c r="I154" s="68" t="s">
        <v>9</v>
      </c>
      <c r="J154" s="68" t="s">
        <v>182</v>
      </c>
      <c r="K154" s="68" t="s">
        <v>182</v>
      </c>
      <c r="L154" s="69" t="s">
        <v>9</v>
      </c>
      <c r="M154" s="50"/>
      <c r="N154" s="70">
        <v>6</v>
      </c>
      <c r="O154" s="71">
        <v>6</v>
      </c>
      <c r="P154" s="71">
        <v>7</v>
      </c>
      <c r="Q154" s="71">
        <v>7</v>
      </c>
      <c r="R154" s="71">
        <v>6</v>
      </c>
      <c r="S154" s="72">
        <v>6</v>
      </c>
      <c r="T154" s="50"/>
      <c r="U154" s="73">
        <v>1</v>
      </c>
      <c r="V154" s="71">
        <v>0</v>
      </c>
      <c r="W154" s="71">
        <v>0</v>
      </c>
      <c r="X154" s="71">
        <v>0</v>
      </c>
      <c r="Y154" s="71">
        <v>0</v>
      </c>
      <c r="Z154" s="72" t="s">
        <v>9</v>
      </c>
      <c r="AA154" s="74">
        <v>6</v>
      </c>
      <c r="AB154" s="75">
        <v>1</v>
      </c>
    </row>
    <row r="155" spans="2:14" ht="17.25" thickBot="1" thickTop="1">
      <c r="B155" s="40">
        <v>7</v>
      </c>
      <c r="C155" s="41" t="s">
        <v>9</v>
      </c>
      <c r="D155" s="42" t="s">
        <v>152</v>
      </c>
      <c r="E155" s="43" t="s">
        <v>9</v>
      </c>
      <c r="G155" s="76" t="s">
        <v>9</v>
      </c>
      <c r="H155" s="77" t="s">
        <v>9</v>
      </c>
      <c r="I155" s="77" t="s">
        <v>182</v>
      </c>
      <c r="J155" s="77" t="s">
        <v>182</v>
      </c>
      <c r="K155" s="77" t="s">
        <v>9</v>
      </c>
      <c r="L155" s="78" t="s">
        <v>9</v>
      </c>
      <c r="N155"/>
    </row>
    <row r="156" ht="16.5" thickTop="1"/>
  </sheetData>
  <sheetProtection/>
  <mergeCells count="120">
    <mergeCell ref="B1:AB1"/>
    <mergeCell ref="B3:C3"/>
    <mergeCell ref="D3:E3"/>
    <mergeCell ref="G3:L3"/>
    <mergeCell ref="N3:S3"/>
    <mergeCell ref="U3:Z3"/>
    <mergeCell ref="AA3:AA4"/>
    <mergeCell ref="AB3:AB4"/>
    <mergeCell ref="AA21:AA22"/>
    <mergeCell ref="AB21:AB22"/>
    <mergeCell ref="B12:C12"/>
    <mergeCell ref="D12:E12"/>
    <mergeCell ref="G12:L12"/>
    <mergeCell ref="N12:S12"/>
    <mergeCell ref="U12:Z12"/>
    <mergeCell ref="AA12:AA13"/>
    <mergeCell ref="G30:L30"/>
    <mergeCell ref="N30:S30"/>
    <mergeCell ref="U30:Z30"/>
    <mergeCell ref="AA30:AA31"/>
    <mergeCell ref="AB12:AB13"/>
    <mergeCell ref="B21:C21"/>
    <mergeCell ref="D21:E21"/>
    <mergeCell ref="G21:L21"/>
    <mergeCell ref="N21:S21"/>
    <mergeCell ref="U21:Z21"/>
    <mergeCell ref="AB30:AB31"/>
    <mergeCell ref="B39:C39"/>
    <mergeCell ref="D39:E39"/>
    <mergeCell ref="G39:L39"/>
    <mergeCell ref="N39:S39"/>
    <mergeCell ref="U39:Z39"/>
    <mergeCell ref="AA39:AA40"/>
    <mergeCell ref="AB39:AB40"/>
    <mergeCell ref="B30:C30"/>
    <mergeCell ref="D30:E30"/>
    <mergeCell ref="AA57:AA58"/>
    <mergeCell ref="AB57:AB58"/>
    <mergeCell ref="B48:C48"/>
    <mergeCell ref="D48:E48"/>
    <mergeCell ref="G48:L48"/>
    <mergeCell ref="N48:S48"/>
    <mergeCell ref="U48:Z48"/>
    <mergeCell ref="AA48:AA49"/>
    <mergeCell ref="G66:L66"/>
    <mergeCell ref="N66:S66"/>
    <mergeCell ref="U66:Z66"/>
    <mergeCell ref="AA66:AA67"/>
    <mergeCell ref="AB48:AB49"/>
    <mergeCell ref="B57:C57"/>
    <mergeCell ref="D57:E57"/>
    <mergeCell ref="G57:L57"/>
    <mergeCell ref="N57:S57"/>
    <mergeCell ref="U57:Z57"/>
    <mergeCell ref="AB66:AB67"/>
    <mergeCell ref="B75:C75"/>
    <mergeCell ref="D75:E75"/>
    <mergeCell ref="G75:L75"/>
    <mergeCell ref="N75:S75"/>
    <mergeCell ref="U75:Z75"/>
    <mergeCell ref="AA75:AA76"/>
    <mergeCell ref="AB75:AB76"/>
    <mergeCell ref="B66:C66"/>
    <mergeCell ref="D66:E66"/>
    <mergeCell ref="AA93:AA94"/>
    <mergeCell ref="AB93:AB94"/>
    <mergeCell ref="B84:C84"/>
    <mergeCell ref="D84:E84"/>
    <mergeCell ref="G84:L84"/>
    <mergeCell ref="N84:S84"/>
    <mergeCell ref="U84:Z84"/>
    <mergeCell ref="AA84:AA85"/>
    <mergeCell ref="G102:L102"/>
    <mergeCell ref="N102:S102"/>
    <mergeCell ref="U102:Z102"/>
    <mergeCell ref="AA102:AA103"/>
    <mergeCell ref="AB84:AB85"/>
    <mergeCell ref="B93:C93"/>
    <mergeCell ref="D93:E93"/>
    <mergeCell ref="G93:L93"/>
    <mergeCell ref="N93:S93"/>
    <mergeCell ref="U93:Z93"/>
    <mergeCell ref="AB102:AB103"/>
    <mergeCell ref="B111:C111"/>
    <mergeCell ref="D111:E111"/>
    <mergeCell ref="G111:L111"/>
    <mergeCell ref="N111:S111"/>
    <mergeCell ref="U111:Z111"/>
    <mergeCell ref="AA111:AA112"/>
    <mergeCell ref="AB111:AB112"/>
    <mergeCell ref="B102:C102"/>
    <mergeCell ref="D102:E102"/>
    <mergeCell ref="AA129:AA130"/>
    <mergeCell ref="AB129:AB130"/>
    <mergeCell ref="B120:C120"/>
    <mergeCell ref="D120:E120"/>
    <mergeCell ref="G120:L120"/>
    <mergeCell ref="N120:S120"/>
    <mergeCell ref="U120:Z120"/>
    <mergeCell ref="AA120:AA121"/>
    <mergeCell ref="G138:L138"/>
    <mergeCell ref="N138:S138"/>
    <mergeCell ref="U138:Z138"/>
    <mergeCell ref="AA138:AA139"/>
    <mergeCell ref="AB120:AB121"/>
    <mergeCell ref="B129:C129"/>
    <mergeCell ref="D129:E129"/>
    <mergeCell ref="G129:L129"/>
    <mergeCell ref="N129:S129"/>
    <mergeCell ref="U129:Z129"/>
    <mergeCell ref="AB138:AB139"/>
    <mergeCell ref="B147:C147"/>
    <mergeCell ref="D147:E147"/>
    <mergeCell ref="G147:L147"/>
    <mergeCell ref="N147:S147"/>
    <mergeCell ref="U147:Z147"/>
    <mergeCell ref="AA147:AA148"/>
    <mergeCell ref="AB147:AB148"/>
    <mergeCell ref="B138:C138"/>
    <mergeCell ref="D138:E138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28"/>
  <sheetViews>
    <sheetView zoomScalePageLayoutView="0" workbookViewId="0" topLeftCell="N1">
      <selection activeCell="U26" sqref="U26"/>
    </sheetView>
  </sheetViews>
  <sheetFormatPr defaultColWidth="9.140625" defaultRowHeight="12.75"/>
  <cols>
    <col min="1" max="1" width="4.7109375" style="2" customWidth="1"/>
    <col min="2" max="2" width="6.7109375" style="2" customWidth="1"/>
    <col min="3" max="3" width="29.00390625" style="2" customWidth="1"/>
    <col min="4" max="4" width="5.7109375" style="2" customWidth="1"/>
    <col min="5" max="5" width="13.00390625" style="2" customWidth="1"/>
    <col min="6" max="6" width="6.7109375" style="2" customWidth="1"/>
    <col min="7" max="7" width="29.00390625" style="2" customWidth="1"/>
    <col min="8" max="8" width="5.7109375" style="2" customWidth="1"/>
    <col min="9" max="10" width="9.140625" style="2" customWidth="1"/>
    <col min="11" max="11" width="30.00390625" style="2" bestFit="1" customWidth="1"/>
    <col min="12" max="12" width="6.00390625" style="2" bestFit="1" customWidth="1"/>
    <col min="13" max="13" width="22.421875" style="2" bestFit="1" customWidth="1"/>
    <col min="14" max="14" width="5.8515625" style="2" bestFit="1" customWidth="1"/>
    <col min="15" max="15" width="7.7109375" style="2" bestFit="1" customWidth="1"/>
    <col min="16" max="16" width="4.7109375" style="2" bestFit="1" customWidth="1"/>
    <col min="17" max="17" width="22.421875" style="2" bestFit="1" customWidth="1"/>
    <col min="18" max="18" width="5.8515625" style="2" bestFit="1" customWidth="1"/>
    <col min="19" max="19" width="9.140625" style="2" customWidth="1"/>
    <col min="20" max="20" width="6.00390625" style="2" bestFit="1" customWidth="1"/>
    <col min="21" max="21" width="22.00390625" style="2" bestFit="1" customWidth="1"/>
    <col min="22" max="22" width="5.8515625" style="2" bestFit="1" customWidth="1"/>
    <col min="23" max="23" width="7.7109375" style="2" bestFit="1" customWidth="1"/>
    <col min="24" max="24" width="6.00390625" style="2" bestFit="1" customWidth="1"/>
    <col min="25" max="25" width="22.00390625" style="2" bestFit="1" customWidth="1"/>
    <col min="26" max="26" width="5.8515625" style="2" bestFit="1" customWidth="1"/>
    <col min="27" max="27" width="9.140625" style="2" customWidth="1"/>
    <col min="28" max="28" width="6.57421875" style="2" bestFit="1" customWidth="1"/>
    <col min="29" max="29" width="22.7109375" style="2" bestFit="1" customWidth="1"/>
    <col min="30" max="30" width="5.57421875" style="2" bestFit="1" customWidth="1"/>
    <col min="31" max="31" width="7.421875" style="2" bestFit="1" customWidth="1"/>
    <col min="32" max="32" width="6.421875" style="2" bestFit="1" customWidth="1"/>
    <col min="33" max="33" width="22.7109375" style="2" bestFit="1" customWidth="1"/>
    <col min="34" max="34" width="5.57421875" style="2" bestFit="1" customWidth="1"/>
    <col min="35" max="16384" width="9.140625" style="2" customWidth="1"/>
  </cols>
  <sheetData>
    <row r="1" spans="1:19" ht="18.75">
      <c r="A1" s="252" t="s">
        <v>170</v>
      </c>
      <c r="B1" s="252"/>
      <c r="C1" s="252"/>
      <c r="D1" s="252"/>
      <c r="E1" s="252"/>
      <c r="F1" s="252"/>
      <c r="G1" s="252"/>
      <c r="H1" s="252"/>
      <c r="I1" s="129" t="s">
        <v>216</v>
      </c>
      <c r="J1" s="151">
        <v>5</v>
      </c>
      <c r="K1" s="152" t="s">
        <v>263</v>
      </c>
      <c r="N1" s="153"/>
      <c r="O1" s="154"/>
      <c r="R1" s="153"/>
      <c r="S1" s="154"/>
    </row>
    <row r="2" spans="9:19" ht="18.75" customHeight="1" thickBot="1">
      <c r="I2" s="155" t="s">
        <v>217</v>
      </c>
      <c r="J2" s="156">
        <v>3</v>
      </c>
      <c r="K2" s="157" t="s">
        <v>264</v>
      </c>
      <c r="N2" s="153"/>
      <c r="O2" s="154"/>
      <c r="R2" s="153"/>
      <c r="S2" s="154"/>
    </row>
    <row r="3" spans="3:15" ht="17.25" thickBot="1" thickTop="1">
      <c r="C3" s="158" t="s">
        <v>218</v>
      </c>
      <c r="E3" s="158" t="str">
        <f>"ROUND "&amp;J1</f>
        <v>ROUND 5</v>
      </c>
      <c r="G3" s="158" t="str">
        <f ca="1">OFFSET($K$2,J2,0)</f>
        <v>BOARDS (3+4)</v>
      </c>
      <c r="J3" s="159" t="s">
        <v>219</v>
      </c>
      <c r="K3" s="160" t="s">
        <v>220</v>
      </c>
      <c r="N3" s="153"/>
      <c r="O3" s="154"/>
    </row>
    <row r="4" spans="10:11" ht="18.75" customHeight="1" thickBot="1" thickTop="1">
      <c r="J4" s="159" t="s">
        <v>221</v>
      </c>
      <c r="K4" s="160" t="s">
        <v>222</v>
      </c>
    </row>
    <row r="5" spans="1:34" ht="18.75" customHeight="1" thickBot="1" thickTop="1">
      <c r="A5" s="161" t="str">
        <f ca="1">OFFSET(J2,J2,0)&amp;"."&amp;1</f>
        <v>C.1</v>
      </c>
      <c r="B5" s="162">
        <f ca="1">OFFSET(K5,25*($J$1-1),8*$J$2-7)</f>
        <v>9</v>
      </c>
      <c r="C5" s="163" t="str">
        <f ca="1">UPPER(OFFSET(L5,25*($J$1-1),8*$J$2-7))</f>
        <v>AUSTRIA</v>
      </c>
      <c r="D5" s="162" t="s">
        <v>5</v>
      </c>
      <c r="E5" s="164" t="str">
        <f aca="true" ca="1" t="shared" si="0" ref="E5:F7">OFFSET(N5,25*($J$1-1),8*$J$2-7)</f>
        <v>1 - 1</v>
      </c>
      <c r="F5" s="162">
        <f ca="1" t="shared" si="0"/>
        <v>7</v>
      </c>
      <c r="G5" s="163" t="str">
        <f ca="1">UPPER(OFFSET(P5,25*($J$1-1),8*$J$2-7))</f>
        <v>GREAT BRITAIN</v>
      </c>
      <c r="H5" s="165" t="s">
        <v>5</v>
      </c>
      <c r="J5" s="159" t="s">
        <v>223</v>
      </c>
      <c r="K5" s="160" t="s">
        <v>224</v>
      </c>
      <c r="L5" s="166">
        <v>2</v>
      </c>
      <c r="M5" s="167" t="s">
        <v>225</v>
      </c>
      <c r="N5" s="168" t="s">
        <v>9</v>
      </c>
      <c r="O5" s="166" t="s">
        <v>226</v>
      </c>
      <c r="P5" s="166">
        <v>17</v>
      </c>
      <c r="Q5" s="167" t="s">
        <v>227</v>
      </c>
      <c r="R5" s="168" t="s">
        <v>9</v>
      </c>
      <c r="T5" s="166">
        <v>11</v>
      </c>
      <c r="U5" s="167" t="s">
        <v>228</v>
      </c>
      <c r="V5" s="168" t="s">
        <v>9</v>
      </c>
      <c r="W5" s="166" t="s">
        <v>229</v>
      </c>
      <c r="X5" s="166">
        <v>9</v>
      </c>
      <c r="Y5" s="167" t="s">
        <v>230</v>
      </c>
      <c r="Z5" s="168" t="s">
        <v>9</v>
      </c>
      <c r="AB5" s="166">
        <v>3</v>
      </c>
      <c r="AC5" s="167" t="s">
        <v>231</v>
      </c>
      <c r="AD5" s="168" t="s">
        <v>9</v>
      </c>
      <c r="AE5" s="166" t="s">
        <v>232</v>
      </c>
      <c r="AF5" s="166">
        <v>1</v>
      </c>
      <c r="AG5" s="194" t="s">
        <v>233</v>
      </c>
      <c r="AH5" s="168" t="s">
        <v>9</v>
      </c>
    </row>
    <row r="6" spans="1:34" ht="18.75" customHeight="1" thickTop="1">
      <c r="A6" s="169">
        <v>1</v>
      </c>
      <c r="B6" s="170">
        <f ca="1">OFFSET(K6,25*($J$1-1),8*$J$2-7)</f>
      </c>
      <c r="C6" s="171" t="str">
        <f ca="1">OFFSET(L6,25*($J$1-1),8*$J$2-7)</f>
        <v>Hafner Robert</v>
      </c>
      <c r="D6" s="170">
        <f ca="1">IF(OFFSET(M6,25*($J$1-1),8*$J$2-7)=0,"",OFFSET(M6,25*($J$1-1),8*$J$2-7))</f>
        <v>2109</v>
      </c>
      <c r="E6" s="172" t="str">
        <f ca="1" t="shared" si="0"/>
        <v>½:½</v>
      </c>
      <c r="F6" s="170">
        <f ca="1" t="shared" si="0"/>
      </c>
      <c r="G6" s="171" t="str">
        <f ca="1">OFFSET(P6,25*($J$1-1),8*$J$2-7)</f>
        <v>Jones Trevor</v>
      </c>
      <c r="H6" s="173">
        <f ca="1">IF(OFFSET(Q6,25*($J$1-1),8*$J$2-7)=0,"",OFFSET(Q6,25*($J$1-1),8*$J$2-7))</f>
      </c>
      <c r="J6" s="159" t="s">
        <v>234</v>
      </c>
      <c r="K6" s="160" t="s">
        <v>235</v>
      </c>
      <c r="L6" s="174" t="s">
        <v>27</v>
      </c>
      <c r="M6" s="175" t="s">
        <v>28</v>
      </c>
      <c r="N6" s="176">
        <v>2482</v>
      </c>
      <c r="O6" s="174" t="s">
        <v>236</v>
      </c>
      <c r="P6" s="174" t="s">
        <v>9</v>
      </c>
      <c r="Q6" s="175" t="s">
        <v>146</v>
      </c>
      <c r="R6" s="176">
        <v>0</v>
      </c>
      <c r="T6" s="174" t="s">
        <v>9</v>
      </c>
      <c r="U6" s="175" t="s">
        <v>104</v>
      </c>
      <c r="V6" s="176">
        <v>0</v>
      </c>
      <c r="W6" s="174" t="s">
        <v>237</v>
      </c>
      <c r="X6" s="174" t="s">
        <v>9</v>
      </c>
      <c r="Y6" s="175" t="s">
        <v>91</v>
      </c>
      <c r="Z6" s="176">
        <v>2116</v>
      </c>
      <c r="AB6" s="174" t="s">
        <v>9</v>
      </c>
      <c r="AC6" s="175" t="s">
        <v>16</v>
      </c>
      <c r="AD6" s="176">
        <v>2218</v>
      </c>
      <c r="AE6" s="174" t="s">
        <v>237</v>
      </c>
      <c r="AF6" s="174" t="s">
        <v>9</v>
      </c>
      <c r="AG6" s="175" t="s">
        <v>18</v>
      </c>
      <c r="AH6" s="176">
        <v>0</v>
      </c>
    </row>
    <row r="7" spans="1:34" ht="18.75" customHeight="1" thickBot="1">
      <c r="A7" s="177">
        <v>2</v>
      </c>
      <c r="B7" s="178">
        <f ca="1">OFFSET(K7,25*($J$1-1),8*$J$2-7)</f>
      </c>
      <c r="C7" s="179" t="str">
        <f ca="1">OFFSET(L7,25*($J$1-1),8*$J$2-7)</f>
        <v>Haberberger Ernst</v>
      </c>
      <c r="D7" s="178">
        <f ca="1">IF(OFFSET(M7,25*($J$1-1),8*$J$2-7)=0,"",OFFSET(M7,25*($J$1-1),8*$J$2-7))</f>
        <v>2089</v>
      </c>
      <c r="E7" s="180" t="str">
        <f ca="1" t="shared" si="0"/>
        <v>½:½</v>
      </c>
      <c r="F7" s="178">
        <f ca="1" t="shared" si="0"/>
      </c>
      <c r="G7" s="179" t="str">
        <f ca="1">OFFSET(P7,25*($J$1-1),8*$J$2-7)</f>
        <v>Mahoney Nicholas</v>
      </c>
      <c r="H7" s="181">
        <f ca="1">IF(OFFSET(Q7,25*($J$1-1),8*$J$2-7)=0,"",OFFSET(Q7,25*($J$1-1),8*$J$2-7))</f>
      </c>
      <c r="J7" s="159" t="s">
        <v>238</v>
      </c>
      <c r="K7" s="160" t="s">
        <v>239</v>
      </c>
      <c r="L7" s="174" t="s">
        <v>27</v>
      </c>
      <c r="M7" s="175" t="s">
        <v>38</v>
      </c>
      <c r="N7" s="176">
        <v>2400</v>
      </c>
      <c r="O7" s="174" t="s">
        <v>236</v>
      </c>
      <c r="P7" s="174" t="s">
        <v>9</v>
      </c>
      <c r="Q7" s="175" t="s">
        <v>151</v>
      </c>
      <c r="R7" s="176">
        <v>0</v>
      </c>
      <c r="T7" s="174" t="s">
        <v>9</v>
      </c>
      <c r="U7" s="175" t="s">
        <v>107</v>
      </c>
      <c r="V7" s="176">
        <v>0</v>
      </c>
      <c r="W7" s="174" t="s">
        <v>240</v>
      </c>
      <c r="X7" s="174" t="s">
        <v>9</v>
      </c>
      <c r="Y7" s="175" t="s">
        <v>94</v>
      </c>
      <c r="Z7" s="176">
        <v>2068</v>
      </c>
      <c r="AB7" s="174" t="s">
        <v>9</v>
      </c>
      <c r="AC7" s="175" t="s">
        <v>49</v>
      </c>
      <c r="AD7" s="176">
        <v>2148</v>
      </c>
      <c r="AE7" s="174" t="s">
        <v>241</v>
      </c>
      <c r="AF7" s="174" t="s">
        <v>9</v>
      </c>
      <c r="AG7" s="175" t="s">
        <v>20</v>
      </c>
      <c r="AH7" s="176">
        <v>2045</v>
      </c>
    </row>
    <row r="8" spans="1:34" ht="18.75" customHeight="1" thickBot="1" thickTop="1">
      <c r="A8" s="161" t="str">
        <f ca="1">OFFSET(J2,J2,0)&amp;"."&amp;2</f>
        <v>C.2</v>
      </c>
      <c r="B8" s="162">
        <f ca="1">OFFSET(K8,25*($J$1-1),8*$J$2-7)</f>
        <v>10</v>
      </c>
      <c r="C8" s="163" t="str">
        <f ca="1">UPPER(OFFSET(L8,25*($J$1-1),8*$J$2-7))</f>
        <v>SERBIA</v>
      </c>
      <c r="D8" s="162" t="s">
        <v>5</v>
      </c>
      <c r="E8" s="164" t="str">
        <f aca="true" ca="1" t="shared" si="1" ref="E8:E28">OFFSET(N8,25*($J$1-1),8*$J$2-7)</f>
        <v>2 - 0</v>
      </c>
      <c r="F8" s="162">
        <f aca="true" ca="1" t="shared" si="2" ref="F8:F28">OFFSET(O8,25*($J$1-1),8*$J$2-7)</f>
        <v>6</v>
      </c>
      <c r="G8" s="163" t="str">
        <f ca="1">UPPER(OFFSET(P8,25*($J$1-1),8*$J$2-7))</f>
        <v>NORWAY</v>
      </c>
      <c r="H8" s="165" t="s">
        <v>5</v>
      </c>
      <c r="L8" s="166">
        <v>3</v>
      </c>
      <c r="M8" s="167" t="s">
        <v>231</v>
      </c>
      <c r="N8" s="168" t="s">
        <v>9</v>
      </c>
      <c r="O8" s="166" t="s">
        <v>229</v>
      </c>
      <c r="P8" s="166">
        <v>16</v>
      </c>
      <c r="Q8" s="167" t="s">
        <v>242</v>
      </c>
      <c r="R8" s="168" t="s">
        <v>9</v>
      </c>
      <c r="T8" s="166">
        <v>12</v>
      </c>
      <c r="U8" s="167" t="s">
        <v>243</v>
      </c>
      <c r="V8" s="168" t="s">
        <v>9</v>
      </c>
      <c r="W8" s="166" t="s">
        <v>244</v>
      </c>
      <c r="X8" s="166">
        <v>8</v>
      </c>
      <c r="Y8" s="167" t="s">
        <v>245</v>
      </c>
      <c r="Z8" s="168" t="s">
        <v>9</v>
      </c>
      <c r="AB8" s="166">
        <v>4</v>
      </c>
      <c r="AC8" s="167" t="s">
        <v>246</v>
      </c>
      <c r="AD8" s="168" t="s">
        <v>9</v>
      </c>
      <c r="AE8" s="166" t="s">
        <v>247</v>
      </c>
      <c r="AF8" s="166">
        <v>17</v>
      </c>
      <c r="AG8" s="167" t="s">
        <v>227</v>
      </c>
      <c r="AH8" s="168" t="s">
        <v>9</v>
      </c>
    </row>
    <row r="9" spans="1:34" ht="18.75" customHeight="1" thickTop="1">
      <c r="A9" s="169">
        <v>1</v>
      </c>
      <c r="B9" s="170">
        <f aca="true" ca="1" t="shared" si="3" ref="B9:B28">OFFSET(K9,25*($J$1-1),8*$J$2-7)</f>
      </c>
      <c r="C9" s="171" t="str">
        <f ca="1">OFFSET(L9,25*($J$1-1),8*$J$2-7)</f>
        <v>Jovanovic Miroslav V</v>
      </c>
      <c r="D9" s="170">
        <f ca="1">IF(OFFSET(M9,25*($J$1-1),8*$J$2-7)=0,"",OFFSET(M9,25*($J$1-1),8*$J$2-7))</f>
        <v>2019</v>
      </c>
      <c r="E9" s="172" t="str">
        <f ca="1" t="shared" si="1"/>
        <v>1 : 0</v>
      </c>
      <c r="F9" s="170">
        <f ca="1" t="shared" si="2"/>
      </c>
      <c r="G9" s="171" t="str">
        <f ca="1">OFFSET(P9,25*($J$1-1),8*$J$2-7)</f>
        <v>Frydendal Odd</v>
      </c>
      <c r="H9" s="173">
        <f ca="1">IF(OFFSET(Q9,25*($J$1-1),8*$J$2-7)=0,"",OFFSET(Q9,25*($J$1-1),8*$J$2-7))</f>
      </c>
      <c r="L9" s="174" t="s">
        <v>9</v>
      </c>
      <c r="M9" s="175" t="s">
        <v>7</v>
      </c>
      <c r="N9" s="176">
        <v>2259</v>
      </c>
      <c r="O9" s="174" t="s">
        <v>237</v>
      </c>
      <c r="P9" s="174" t="s">
        <v>9</v>
      </c>
      <c r="Q9" s="175" t="s">
        <v>139</v>
      </c>
      <c r="R9" s="176">
        <v>0</v>
      </c>
      <c r="T9" s="174" t="s">
        <v>9</v>
      </c>
      <c r="U9" s="175" t="s">
        <v>111</v>
      </c>
      <c r="V9" s="176">
        <v>2168</v>
      </c>
      <c r="W9" s="174" t="s">
        <v>241</v>
      </c>
      <c r="X9" s="174" t="s">
        <v>35</v>
      </c>
      <c r="Y9" s="175" t="s">
        <v>83</v>
      </c>
      <c r="Z9" s="176">
        <v>2450</v>
      </c>
      <c r="AB9" s="174" t="s">
        <v>9</v>
      </c>
      <c r="AC9" s="175" t="s">
        <v>54</v>
      </c>
      <c r="AD9" s="176">
        <v>2011</v>
      </c>
      <c r="AE9" s="174" t="s">
        <v>237</v>
      </c>
      <c r="AF9" s="174" t="s">
        <v>9</v>
      </c>
      <c r="AG9" s="175" t="s">
        <v>148</v>
      </c>
      <c r="AH9" s="176">
        <v>0</v>
      </c>
    </row>
    <row r="10" spans="1:34" ht="18.75" customHeight="1" thickBot="1">
      <c r="A10" s="177">
        <v>2</v>
      </c>
      <c r="B10" s="178" t="str">
        <f ca="1" t="shared" si="3"/>
        <v>FM</v>
      </c>
      <c r="C10" s="179" t="str">
        <f ca="1">OFFSET(L10,25*($J$1-1),8*$J$2-7)</f>
        <v>Popovic Zoran</v>
      </c>
      <c r="D10" s="178">
        <f ca="1">IF(OFFSET(M10,25*($J$1-1),8*$J$2-7)=0,"",OFFSET(M10,25*($J$1-1),8*$J$2-7))</f>
      </c>
      <c r="E10" s="180" t="str">
        <f ca="1" t="shared" si="1"/>
        <v>1 : 0</v>
      </c>
      <c r="F10" s="178">
        <f ca="1" t="shared" si="2"/>
      </c>
      <c r="G10" s="179" t="str">
        <f ca="1">OFFSET(P10,25*($J$1-1),8*$J$2-7)</f>
        <v>Andersen Viggo</v>
      </c>
      <c r="H10" s="181">
        <f ca="1">IF(OFFSET(Q10,25*($J$1-1),8*$J$2-7)=0,"",OFFSET(Q10,25*($J$1-1),8*$J$2-7))</f>
      </c>
      <c r="L10" s="174" t="s">
        <v>9</v>
      </c>
      <c r="M10" s="175" t="s">
        <v>21</v>
      </c>
      <c r="N10" s="176">
        <v>2159</v>
      </c>
      <c r="O10" s="174" t="s">
        <v>240</v>
      </c>
      <c r="P10" s="174" t="s">
        <v>9</v>
      </c>
      <c r="Q10" s="175" t="s">
        <v>144</v>
      </c>
      <c r="R10" s="176">
        <v>2090</v>
      </c>
      <c r="T10" s="174" t="s">
        <v>9</v>
      </c>
      <c r="U10" s="175" t="s">
        <v>114</v>
      </c>
      <c r="V10" s="176">
        <v>2094</v>
      </c>
      <c r="W10" s="174" t="s">
        <v>240</v>
      </c>
      <c r="X10" s="174" t="s">
        <v>87</v>
      </c>
      <c r="Y10" s="175" t="s">
        <v>88</v>
      </c>
      <c r="Z10" s="176">
        <v>2255</v>
      </c>
      <c r="AB10" s="174" t="s">
        <v>9</v>
      </c>
      <c r="AC10" s="175" t="s">
        <v>55</v>
      </c>
      <c r="AD10" s="176">
        <v>2083</v>
      </c>
      <c r="AE10" s="174" t="s">
        <v>237</v>
      </c>
      <c r="AF10" s="174" t="s">
        <v>9</v>
      </c>
      <c r="AG10" s="175" t="s">
        <v>149</v>
      </c>
      <c r="AH10" s="176">
        <v>0</v>
      </c>
    </row>
    <row r="11" spans="1:34" ht="18.75" customHeight="1" thickBot="1" thickTop="1">
      <c r="A11" s="161" t="str">
        <f ca="1">OFFSET(J2,J2,0)&amp;"."&amp;3</f>
        <v>C.3</v>
      </c>
      <c r="B11" s="162">
        <f ca="1" t="shared" si="3"/>
        <v>11</v>
      </c>
      <c r="C11" s="163" t="str">
        <f ca="1">UPPER(OFFSET(L11,25*($J$1-1),8*$J$2-7))</f>
        <v>BELARUS</v>
      </c>
      <c r="D11" s="162" t="s">
        <v>5</v>
      </c>
      <c r="E11" s="164" t="str">
        <f ca="1" t="shared" si="1"/>
        <v>1 - 1</v>
      </c>
      <c r="F11" s="162">
        <f ca="1" t="shared" si="2"/>
        <v>5</v>
      </c>
      <c r="G11" s="163" t="str">
        <f ca="1">UPPER(OFFSET(P11,25*($J$1-1),8*$J$2-7))</f>
        <v>DENMARK</v>
      </c>
      <c r="H11" s="165" t="s">
        <v>5</v>
      </c>
      <c r="L11" s="166">
        <v>4</v>
      </c>
      <c r="M11" s="167" t="s">
        <v>246</v>
      </c>
      <c r="N11" s="168" t="s">
        <v>9</v>
      </c>
      <c r="O11" s="166" t="s">
        <v>247</v>
      </c>
      <c r="P11" s="166">
        <v>15</v>
      </c>
      <c r="Q11" s="167" t="s">
        <v>248</v>
      </c>
      <c r="R11" s="168" t="s">
        <v>9</v>
      </c>
      <c r="T11" s="166">
        <v>13</v>
      </c>
      <c r="U11" s="167" t="s">
        <v>249</v>
      </c>
      <c r="V11" s="168" t="s">
        <v>9</v>
      </c>
      <c r="W11" s="166" t="s">
        <v>229</v>
      </c>
      <c r="X11" s="166">
        <v>7</v>
      </c>
      <c r="Y11" s="167" t="s">
        <v>250</v>
      </c>
      <c r="Z11" s="168" t="s">
        <v>9</v>
      </c>
      <c r="AB11" s="166">
        <v>5</v>
      </c>
      <c r="AC11" s="167" t="s">
        <v>251</v>
      </c>
      <c r="AD11" s="168" t="s">
        <v>9</v>
      </c>
      <c r="AE11" s="166" t="s">
        <v>244</v>
      </c>
      <c r="AF11" s="166">
        <v>16</v>
      </c>
      <c r="AG11" s="167" t="s">
        <v>242</v>
      </c>
      <c r="AH11" s="168" t="s">
        <v>9</v>
      </c>
    </row>
    <row r="12" spans="1:34" ht="18.75" customHeight="1" thickTop="1">
      <c r="A12" s="169">
        <v>1</v>
      </c>
      <c r="B12" s="170">
        <f ca="1" t="shared" si="3"/>
      </c>
      <c r="C12" s="171" t="str">
        <f ca="1">OFFSET(L12,25*($J$1-1),8*$J$2-7)</f>
        <v>Anchuk Aliaksandr</v>
      </c>
      <c r="D12" s="170">
        <f ca="1">IF(OFFSET(M12,25*($J$1-1),8*$J$2-7)=0,"",OFFSET(M12,25*($J$1-1),8*$J$2-7))</f>
      </c>
      <c r="E12" s="172" t="str">
        <f ca="1" t="shared" si="1"/>
        <v>½:½</v>
      </c>
      <c r="F12" s="170">
        <f ca="1" t="shared" si="2"/>
      </c>
      <c r="G12" s="171" t="str">
        <f ca="1">OFFSET(P12,25*($J$1-1),8*$J$2-7)</f>
        <v>Haar Bjarne</v>
      </c>
      <c r="H12" s="173">
        <f ca="1">IF(OFFSET(Q12,25*($J$1-1),8*$J$2-7)=0,"",OFFSET(Q12,25*($J$1-1),8*$J$2-7))</f>
        <v>2011</v>
      </c>
      <c r="L12" s="174" t="s">
        <v>9</v>
      </c>
      <c r="M12" s="175" t="s">
        <v>51</v>
      </c>
      <c r="N12" s="176">
        <v>2153</v>
      </c>
      <c r="O12" s="174" t="s">
        <v>237</v>
      </c>
      <c r="P12" s="174" t="s">
        <v>9</v>
      </c>
      <c r="Q12" s="175" t="s">
        <v>132</v>
      </c>
      <c r="R12" s="176">
        <v>2415</v>
      </c>
      <c r="T12" s="174" t="s">
        <v>9</v>
      </c>
      <c r="U12" s="175" t="s">
        <v>118</v>
      </c>
      <c r="V12" s="176">
        <v>0</v>
      </c>
      <c r="W12" s="174" t="s">
        <v>237</v>
      </c>
      <c r="X12" s="174" t="s">
        <v>9</v>
      </c>
      <c r="Y12" s="175" t="s">
        <v>76</v>
      </c>
      <c r="Z12" s="176">
        <v>0</v>
      </c>
      <c r="AB12" s="174" t="s">
        <v>9</v>
      </c>
      <c r="AC12" s="175" t="s">
        <v>63</v>
      </c>
      <c r="AD12" s="176">
        <v>2011</v>
      </c>
      <c r="AE12" s="174" t="s">
        <v>240</v>
      </c>
      <c r="AF12" s="174" t="s">
        <v>9</v>
      </c>
      <c r="AG12" s="175" t="s">
        <v>141</v>
      </c>
      <c r="AH12" s="176">
        <v>2185</v>
      </c>
    </row>
    <row r="13" spans="1:34" ht="18.75" customHeight="1" thickBot="1">
      <c r="A13" s="177">
        <v>2</v>
      </c>
      <c r="B13" s="178">
        <f ca="1" t="shared" si="3"/>
      </c>
      <c r="C13" s="179" t="str">
        <f ca="1">OFFSET(L13,25*($J$1-1),8*$J$2-7)</f>
        <v>Sytsko Valery</v>
      </c>
      <c r="D13" s="178">
        <f ca="1">IF(OFFSET(M13,25*($J$1-1),8*$J$2-7)=0,"",OFFSET(M13,25*($J$1-1),8*$J$2-7))</f>
      </c>
      <c r="E13" s="180" t="str">
        <f ca="1" t="shared" si="1"/>
        <v>½:½</v>
      </c>
      <c r="F13" s="178">
        <f ca="1" t="shared" si="2"/>
      </c>
      <c r="G13" s="179" t="str">
        <f ca="1">OFFSET(P13,25*($J$1-1),8*$J$2-7)</f>
        <v>Refsgard Kaj</v>
      </c>
      <c r="H13" s="181">
        <f ca="1">IF(OFFSET(Q13,25*($J$1-1),8*$J$2-7)=0,"",OFFSET(Q13,25*($J$1-1),8*$J$2-7))</f>
      </c>
      <c r="L13" s="174" t="s">
        <v>9</v>
      </c>
      <c r="M13" s="175" t="s">
        <v>57</v>
      </c>
      <c r="N13" s="176">
        <v>2015</v>
      </c>
      <c r="O13" s="174" t="s">
        <v>237</v>
      </c>
      <c r="P13" s="174" t="s">
        <v>9</v>
      </c>
      <c r="Q13" s="175" t="s">
        <v>137</v>
      </c>
      <c r="R13" s="176">
        <v>0</v>
      </c>
      <c r="T13" s="174" t="s">
        <v>9</v>
      </c>
      <c r="U13" s="175" t="s">
        <v>122</v>
      </c>
      <c r="V13" s="176">
        <v>0</v>
      </c>
      <c r="W13" s="174" t="s">
        <v>240</v>
      </c>
      <c r="X13" s="174" t="s">
        <v>9</v>
      </c>
      <c r="Y13" s="175" t="s">
        <v>79</v>
      </c>
      <c r="Z13" s="176">
        <v>0</v>
      </c>
      <c r="AB13" s="174" t="s">
        <v>9</v>
      </c>
      <c r="AC13" s="175" t="s">
        <v>64</v>
      </c>
      <c r="AD13" s="176">
        <v>0</v>
      </c>
      <c r="AE13" s="174" t="s">
        <v>241</v>
      </c>
      <c r="AF13" s="174" t="s">
        <v>9</v>
      </c>
      <c r="AG13" s="175" t="s">
        <v>142</v>
      </c>
      <c r="AH13" s="176">
        <v>0</v>
      </c>
    </row>
    <row r="14" spans="1:34" ht="18.75" customHeight="1" thickBot="1" thickTop="1">
      <c r="A14" s="161" t="str">
        <f ca="1">OFFSET(J2,J2,0)&amp;"."&amp;4</f>
        <v>C.4</v>
      </c>
      <c r="B14" s="162">
        <f ca="1" t="shared" si="3"/>
        <v>12</v>
      </c>
      <c r="C14" s="163" t="str">
        <f ca="1">UPPER(OFFSET(L14,25*($J$1-1),8*$J$2-7))</f>
        <v>FRANCE</v>
      </c>
      <c r="D14" s="162" t="s">
        <v>5</v>
      </c>
      <c r="E14" s="164" t="str">
        <f ca="1" t="shared" si="1"/>
        <v>½ - 1½</v>
      </c>
      <c r="F14" s="162">
        <f ca="1" t="shared" si="2"/>
        <v>4</v>
      </c>
      <c r="G14" s="163" t="str">
        <f ca="1">UPPER(OFFSET(P14,25*($J$1-1),8*$J$2-7))</f>
        <v>SLOVAKIA</v>
      </c>
      <c r="H14" s="165" t="s">
        <v>5</v>
      </c>
      <c r="L14" s="166">
        <v>5</v>
      </c>
      <c r="M14" s="167" t="s">
        <v>251</v>
      </c>
      <c r="N14" s="168" t="s">
        <v>9</v>
      </c>
      <c r="O14" s="166" t="s">
        <v>247</v>
      </c>
      <c r="P14" s="166">
        <v>14</v>
      </c>
      <c r="Q14" s="167" t="s">
        <v>252</v>
      </c>
      <c r="R14" s="168" t="s">
        <v>9</v>
      </c>
      <c r="T14" s="166">
        <v>14</v>
      </c>
      <c r="U14" s="167" t="s">
        <v>252</v>
      </c>
      <c r="V14" s="168" t="s">
        <v>9</v>
      </c>
      <c r="W14" s="166" t="s">
        <v>232</v>
      </c>
      <c r="X14" s="166">
        <v>6</v>
      </c>
      <c r="Y14" s="167" t="s">
        <v>253</v>
      </c>
      <c r="Z14" s="168" t="s">
        <v>9</v>
      </c>
      <c r="AB14" s="166">
        <v>6</v>
      </c>
      <c r="AC14" s="167" t="s">
        <v>253</v>
      </c>
      <c r="AD14" s="168" t="s">
        <v>9</v>
      </c>
      <c r="AE14" s="166" t="s">
        <v>254</v>
      </c>
      <c r="AF14" s="166">
        <v>15</v>
      </c>
      <c r="AG14" s="167" t="s">
        <v>248</v>
      </c>
      <c r="AH14" s="168" t="s">
        <v>9</v>
      </c>
    </row>
    <row r="15" spans="1:34" ht="18.75" customHeight="1" thickTop="1">
      <c r="A15" s="169">
        <v>1</v>
      </c>
      <c r="B15" s="170">
        <f ca="1" t="shared" si="3"/>
      </c>
      <c r="C15" s="171" t="str">
        <f ca="1">OFFSET(L15,25*($J$1-1),8*$J$2-7)</f>
        <v>Salus Stephane</v>
      </c>
      <c r="D15" s="170">
        <f ca="1">IF(OFFSET(M15,25*($J$1-1),8*$J$2-7)=0,"",OFFSET(M15,25*($J$1-1),8*$J$2-7))</f>
        <v>2165</v>
      </c>
      <c r="E15" s="172" t="str">
        <f ca="1" t="shared" si="1"/>
        <v>½:½</v>
      </c>
      <c r="F15" s="170">
        <f ca="1" t="shared" si="2"/>
      </c>
      <c r="G15" s="171" t="str">
        <f ca="1">OFFSET(P15,25*($J$1-1),8*$J$2-7)</f>
        <v>Micek Jaroslav</v>
      </c>
      <c r="H15" s="173">
        <f ca="1">IF(OFFSET(Q15,25*($J$1-1),8*$J$2-7)=0,"",OFFSET(Q15,25*($J$1-1),8*$J$2-7))</f>
        <v>2083</v>
      </c>
      <c r="J15" s="153"/>
      <c r="K15" s="154"/>
      <c r="L15" s="174" t="s">
        <v>9</v>
      </c>
      <c r="M15" s="175" t="s">
        <v>61</v>
      </c>
      <c r="N15" s="176">
        <v>0</v>
      </c>
      <c r="O15" s="174" t="s">
        <v>237</v>
      </c>
      <c r="P15" s="174" t="s">
        <v>9</v>
      </c>
      <c r="Q15" s="175" t="s">
        <v>125</v>
      </c>
      <c r="R15" s="176">
        <v>2093</v>
      </c>
      <c r="T15" s="174" t="s">
        <v>9</v>
      </c>
      <c r="U15" s="175" t="s">
        <v>126</v>
      </c>
      <c r="V15" s="176">
        <v>1959</v>
      </c>
      <c r="W15" s="174" t="s">
        <v>241</v>
      </c>
      <c r="X15" s="174" t="s">
        <v>9</v>
      </c>
      <c r="Y15" s="175" t="s">
        <v>69</v>
      </c>
      <c r="Z15" s="176">
        <v>0</v>
      </c>
      <c r="AB15" s="174" t="s">
        <v>9</v>
      </c>
      <c r="AC15" s="175" t="s">
        <v>70</v>
      </c>
      <c r="AD15" s="176">
        <v>0</v>
      </c>
      <c r="AE15" s="174" t="s">
        <v>241</v>
      </c>
      <c r="AF15" s="174" t="s">
        <v>52</v>
      </c>
      <c r="AG15" s="175" t="s">
        <v>134</v>
      </c>
      <c r="AH15" s="176">
        <v>2220</v>
      </c>
    </row>
    <row r="16" spans="1:34" ht="18.75" customHeight="1" thickBot="1">
      <c r="A16" s="177">
        <v>2</v>
      </c>
      <c r="B16" s="178">
        <f ca="1" t="shared" si="3"/>
      </c>
      <c r="C16" s="179" t="str">
        <f ca="1">OFFSET(L16,25*($J$1-1),8*$J$2-7)</f>
        <v>Dehesdin Wilfried</v>
      </c>
      <c r="D16" s="178">
        <f ca="1">IF(OFFSET(M16,25*($J$1-1),8*$J$2-7)=0,"",OFFSET(M16,25*($J$1-1),8*$J$2-7))</f>
        <v>2137</v>
      </c>
      <c r="E16" s="180" t="str">
        <f ca="1" t="shared" si="1"/>
        <v>0 : 1</v>
      </c>
      <c r="F16" s="178">
        <f ca="1" t="shared" si="2"/>
      </c>
      <c r="G16" s="179" t="str">
        <f ca="1">OFFSET(P16,25*($J$1-1),8*$J$2-7)</f>
        <v>Krajnak Jan</v>
      </c>
      <c r="H16" s="181">
        <f ca="1">IF(OFFSET(Q16,25*($J$1-1),8*$J$2-7)=0,"",OFFSET(Q16,25*($J$1-1),8*$J$2-7))</f>
        <v>2055</v>
      </c>
      <c r="J16" s="153"/>
      <c r="K16" s="154"/>
      <c r="L16" s="174" t="s">
        <v>9</v>
      </c>
      <c r="M16" s="175" t="s">
        <v>66</v>
      </c>
      <c r="N16" s="176">
        <v>0</v>
      </c>
      <c r="O16" s="174" t="s">
        <v>237</v>
      </c>
      <c r="P16" s="174" t="s">
        <v>9</v>
      </c>
      <c r="Q16" s="175" t="s">
        <v>130</v>
      </c>
      <c r="R16" s="176">
        <v>0</v>
      </c>
      <c r="T16" s="174" t="s">
        <v>9</v>
      </c>
      <c r="U16" s="175" t="s">
        <v>129</v>
      </c>
      <c r="V16" s="176">
        <v>1871</v>
      </c>
      <c r="W16" s="174" t="s">
        <v>237</v>
      </c>
      <c r="X16" s="174" t="s">
        <v>9</v>
      </c>
      <c r="Y16" s="175" t="s">
        <v>72</v>
      </c>
      <c r="Z16" s="176">
        <v>0</v>
      </c>
      <c r="AB16" s="174" t="s">
        <v>9</v>
      </c>
      <c r="AC16" s="175" t="s">
        <v>71</v>
      </c>
      <c r="AD16" s="176">
        <v>0</v>
      </c>
      <c r="AE16" s="174" t="s">
        <v>241</v>
      </c>
      <c r="AF16" s="174" t="s">
        <v>9</v>
      </c>
      <c r="AG16" s="175" t="s">
        <v>135</v>
      </c>
      <c r="AH16" s="176">
        <v>2205</v>
      </c>
    </row>
    <row r="17" spans="1:34" ht="18.75" customHeight="1" thickBot="1" thickTop="1">
      <c r="A17" s="161" t="str">
        <f ca="1">OFFSET(J2,J2,0)&amp;"."&amp;5</f>
        <v>C.5</v>
      </c>
      <c r="B17" s="162">
        <f ca="1" t="shared" si="3"/>
        <v>13</v>
      </c>
      <c r="C17" s="163" t="str">
        <f ca="1">UPPER(OFFSET(L17,25*($J$1-1),8*$J$2-7))</f>
        <v>RUSSIA</v>
      </c>
      <c r="D17" s="162" t="s">
        <v>5</v>
      </c>
      <c r="E17" s="164" t="str">
        <f ca="1" t="shared" si="1"/>
        <v>½ - 1½</v>
      </c>
      <c r="F17" s="162">
        <f ca="1" t="shared" si="2"/>
        <v>3</v>
      </c>
      <c r="G17" s="163" t="str">
        <f ca="1">UPPER(OFFSET(P17,25*($J$1-1),8*$J$2-7))</f>
        <v>GERMANY</v>
      </c>
      <c r="H17" s="165" t="s">
        <v>5</v>
      </c>
      <c r="L17" s="166">
        <v>6</v>
      </c>
      <c r="M17" s="167" t="s">
        <v>253</v>
      </c>
      <c r="N17" s="168" t="s">
        <v>9</v>
      </c>
      <c r="O17" s="166" t="s">
        <v>254</v>
      </c>
      <c r="P17" s="166">
        <v>13</v>
      </c>
      <c r="Q17" s="167" t="s">
        <v>249</v>
      </c>
      <c r="R17" s="168" t="s">
        <v>9</v>
      </c>
      <c r="T17" s="166">
        <v>15</v>
      </c>
      <c r="U17" s="167" t="s">
        <v>248</v>
      </c>
      <c r="V17" s="168" t="s">
        <v>9</v>
      </c>
      <c r="W17" s="166" t="s">
        <v>247</v>
      </c>
      <c r="X17" s="166">
        <v>5</v>
      </c>
      <c r="Y17" s="167" t="s">
        <v>251</v>
      </c>
      <c r="Z17" s="168" t="s">
        <v>9</v>
      </c>
      <c r="AB17" s="166">
        <v>7</v>
      </c>
      <c r="AC17" s="167" t="s">
        <v>250</v>
      </c>
      <c r="AD17" s="168" t="s">
        <v>9</v>
      </c>
      <c r="AE17" s="166" t="s">
        <v>229</v>
      </c>
      <c r="AF17" s="166">
        <v>14</v>
      </c>
      <c r="AG17" s="167" t="s">
        <v>252</v>
      </c>
      <c r="AH17" s="168" t="s">
        <v>9</v>
      </c>
    </row>
    <row r="18" spans="1:34" ht="18.75" customHeight="1" thickTop="1">
      <c r="A18" s="169">
        <v>1</v>
      </c>
      <c r="B18" s="170">
        <f ca="1" t="shared" si="3"/>
      </c>
      <c r="C18" s="171" t="str">
        <f ca="1">OFFSET(L18,25*($J$1-1),8*$J$2-7)</f>
        <v>Kuritsyn Vyacheslav</v>
      </c>
      <c r="D18" s="170">
        <f ca="1">IF(OFFSET(M18,25*($J$1-1),8*$J$2-7)=0,"",OFFSET(M18,25*($J$1-1),8*$J$2-7))</f>
      </c>
      <c r="E18" s="172" t="str">
        <f ca="1" t="shared" si="1"/>
        <v>½:½</v>
      </c>
      <c r="F18" s="170">
        <f ca="1" t="shared" si="2"/>
      </c>
      <c r="G18" s="171" t="str">
        <f ca="1">OFFSET(P18,25*($J$1-1),8*$J$2-7)</f>
        <v>Grahl Arvid</v>
      </c>
      <c r="H18" s="173">
        <f ca="1">IF(OFFSET(Q18,25*($J$1-1),8*$J$2-7)=0,"",OFFSET(Q18,25*($J$1-1),8*$J$2-7))</f>
        <v>2218</v>
      </c>
      <c r="L18" s="174" t="s">
        <v>9</v>
      </c>
      <c r="M18" s="175" t="s">
        <v>68</v>
      </c>
      <c r="N18" s="176">
        <v>2062</v>
      </c>
      <c r="O18" s="174" t="s">
        <v>241</v>
      </c>
      <c r="P18" s="174" t="s">
        <v>52</v>
      </c>
      <c r="Q18" s="175" t="s">
        <v>117</v>
      </c>
      <c r="R18" s="176">
        <v>2348</v>
      </c>
      <c r="T18" s="174" t="s">
        <v>9</v>
      </c>
      <c r="U18" s="175" t="s">
        <v>133</v>
      </c>
      <c r="V18" s="176">
        <v>2353</v>
      </c>
      <c r="W18" s="174" t="s">
        <v>237</v>
      </c>
      <c r="X18" s="174" t="s">
        <v>9</v>
      </c>
      <c r="Y18" s="175" t="s">
        <v>62</v>
      </c>
      <c r="Z18" s="176">
        <v>2065</v>
      </c>
      <c r="AB18" s="174" t="s">
        <v>9</v>
      </c>
      <c r="AC18" s="175" t="s">
        <v>77</v>
      </c>
      <c r="AD18" s="176">
        <v>0</v>
      </c>
      <c r="AE18" s="174" t="s">
        <v>237</v>
      </c>
      <c r="AF18" s="174" t="s">
        <v>9</v>
      </c>
      <c r="AG18" s="175" t="s">
        <v>127</v>
      </c>
      <c r="AH18" s="176">
        <v>0</v>
      </c>
    </row>
    <row r="19" spans="1:34" ht="18.75" customHeight="1" thickBot="1">
      <c r="A19" s="177">
        <v>2</v>
      </c>
      <c r="B19" s="178" t="str">
        <f ca="1" t="shared" si="3"/>
        <v>WFM</v>
      </c>
      <c r="C19" s="179" t="str">
        <f ca="1">OFFSET(L19,25*($J$1-1),8*$J$2-7)</f>
        <v>Dudareva Nina</v>
      </c>
      <c r="D19" s="178">
        <f ca="1">IF(OFFSET(M19,25*($J$1-1),8*$J$2-7)=0,"",OFFSET(M19,25*($J$1-1),8*$J$2-7))</f>
        <v>2044</v>
      </c>
      <c r="E19" s="180" t="str">
        <f ca="1" t="shared" si="1"/>
        <v>0 : 1</v>
      </c>
      <c r="F19" s="178">
        <f ca="1" t="shared" si="2"/>
      </c>
      <c r="G19" s="179" t="str">
        <f ca="1">OFFSET(P19,25*($J$1-1),8*$J$2-7)</f>
        <v>Ilgner Andreas</v>
      </c>
      <c r="H19" s="181">
        <f ca="1">IF(OFFSET(Q19,25*($J$1-1),8*$J$2-7)=0,"",OFFSET(Q19,25*($J$1-1),8*$J$2-7))</f>
        <v>2148</v>
      </c>
      <c r="L19" s="174" t="s">
        <v>9</v>
      </c>
      <c r="M19" s="175" t="s">
        <v>73</v>
      </c>
      <c r="N19" s="176">
        <v>0</v>
      </c>
      <c r="O19" s="174" t="s">
        <v>241</v>
      </c>
      <c r="P19" s="174" t="s">
        <v>9</v>
      </c>
      <c r="Q19" s="175" t="s">
        <v>123</v>
      </c>
      <c r="R19" s="176">
        <v>0</v>
      </c>
      <c r="T19" s="174" t="s">
        <v>9</v>
      </c>
      <c r="U19" s="175" t="s">
        <v>136</v>
      </c>
      <c r="V19" s="176">
        <v>0</v>
      </c>
      <c r="W19" s="174" t="s">
        <v>237</v>
      </c>
      <c r="X19" s="174" t="s">
        <v>9</v>
      </c>
      <c r="Y19" s="175" t="s">
        <v>65</v>
      </c>
      <c r="Z19" s="176">
        <v>0</v>
      </c>
      <c r="AB19" s="174" t="s">
        <v>9</v>
      </c>
      <c r="AC19" s="175" t="s">
        <v>78</v>
      </c>
      <c r="AD19" s="176">
        <v>0</v>
      </c>
      <c r="AE19" s="174" t="s">
        <v>240</v>
      </c>
      <c r="AF19" s="174" t="s">
        <v>9</v>
      </c>
      <c r="AG19" s="175" t="s">
        <v>128</v>
      </c>
      <c r="AH19" s="176">
        <v>0</v>
      </c>
    </row>
    <row r="20" spans="1:34" ht="18.75" customHeight="1" thickBot="1" thickTop="1">
      <c r="A20" s="161" t="str">
        <f ca="1">OFFSET(J2,J2,0)&amp;"."&amp;6</f>
        <v>C.6</v>
      </c>
      <c r="B20" s="162">
        <f ca="1" t="shared" si="3"/>
        <v>14</v>
      </c>
      <c r="C20" s="163" t="str">
        <f ca="1">UPPER(OFFSET(L20,25*($J$1-1),8*$J$2-7))</f>
        <v>BELGIUM</v>
      </c>
      <c r="D20" s="162" t="s">
        <v>5</v>
      </c>
      <c r="E20" s="164" t="str">
        <f ca="1" t="shared" si="1"/>
        <v>0 - 2</v>
      </c>
      <c r="F20" s="162">
        <f ca="1" t="shared" si="2"/>
        <v>2</v>
      </c>
      <c r="G20" s="163" t="str">
        <f ca="1">UPPER(OFFSET(P20,25*($J$1-1),8*$J$2-7))</f>
        <v>INDIA</v>
      </c>
      <c r="H20" s="165" t="s">
        <v>5</v>
      </c>
      <c r="L20" s="166">
        <v>7</v>
      </c>
      <c r="M20" s="167" t="s">
        <v>250</v>
      </c>
      <c r="N20" s="168" t="s">
        <v>9</v>
      </c>
      <c r="O20" s="166" t="s">
        <v>254</v>
      </c>
      <c r="P20" s="166">
        <v>12</v>
      </c>
      <c r="Q20" s="167" t="s">
        <v>243</v>
      </c>
      <c r="R20" s="168" t="s">
        <v>9</v>
      </c>
      <c r="T20" s="166">
        <v>16</v>
      </c>
      <c r="U20" s="167" t="s">
        <v>242</v>
      </c>
      <c r="V20" s="168" t="s">
        <v>9</v>
      </c>
      <c r="W20" s="166" t="s">
        <v>247</v>
      </c>
      <c r="X20" s="166">
        <v>4</v>
      </c>
      <c r="Y20" s="167" t="s">
        <v>246</v>
      </c>
      <c r="Z20" s="168" t="s">
        <v>9</v>
      </c>
      <c r="AB20" s="166">
        <v>8</v>
      </c>
      <c r="AC20" s="167" t="s">
        <v>245</v>
      </c>
      <c r="AD20" s="168" t="s">
        <v>9</v>
      </c>
      <c r="AE20" s="166" t="s">
        <v>232</v>
      </c>
      <c r="AF20" s="166">
        <v>13</v>
      </c>
      <c r="AG20" s="167" t="s">
        <v>249</v>
      </c>
      <c r="AH20" s="168" t="s">
        <v>9</v>
      </c>
    </row>
    <row r="21" spans="1:34" ht="18.75" customHeight="1" thickTop="1">
      <c r="A21" s="169">
        <v>1</v>
      </c>
      <c r="B21" s="170">
        <f ca="1" t="shared" si="3"/>
      </c>
      <c r="C21" s="171" t="str">
        <f ca="1">OFFSET(L21,25*($J$1-1),8*$J$2-7)</f>
        <v>Hannecart Marc</v>
      </c>
      <c r="D21" s="170">
        <f ca="1">IF(OFFSET(M21,25*($J$1-1),8*$J$2-7)=0,"",OFFSET(M21,25*($J$1-1),8*$J$2-7))</f>
      </c>
      <c r="E21" s="172" t="str">
        <f ca="1" t="shared" si="1"/>
        <v>0 : 1</v>
      </c>
      <c r="F21" s="170" t="str">
        <f ca="1" t="shared" si="2"/>
        <v>IM</v>
      </c>
      <c r="G21" s="171" t="str">
        <f ca="1">OFFSET(P21,25*($J$1-1),8*$J$2-7)</f>
        <v>Kantholi Ratnakaran</v>
      </c>
      <c r="H21" s="173">
        <f ca="1">IF(OFFSET(Q21,25*($J$1-1),8*$J$2-7)=0,"",OFFSET(Q21,25*($J$1-1),8*$J$2-7))</f>
        <v>2442</v>
      </c>
      <c r="L21" s="174" t="s">
        <v>9</v>
      </c>
      <c r="M21" s="175" t="s">
        <v>75</v>
      </c>
      <c r="N21" s="176">
        <v>2071</v>
      </c>
      <c r="O21" s="174" t="s">
        <v>241</v>
      </c>
      <c r="P21" s="174" t="s">
        <v>9</v>
      </c>
      <c r="Q21" s="175" t="s">
        <v>110</v>
      </c>
      <c r="R21" s="176">
        <v>2199</v>
      </c>
      <c r="T21" s="174" t="s">
        <v>52</v>
      </c>
      <c r="U21" s="175" t="s">
        <v>140</v>
      </c>
      <c r="V21" s="176">
        <v>2291</v>
      </c>
      <c r="W21" s="174" t="s">
        <v>237</v>
      </c>
      <c r="X21" s="174" t="s">
        <v>52</v>
      </c>
      <c r="Y21" s="175" t="s">
        <v>53</v>
      </c>
      <c r="Z21" s="176">
        <v>2137</v>
      </c>
      <c r="AB21" s="174" t="s">
        <v>27</v>
      </c>
      <c r="AC21" s="175" t="s">
        <v>84</v>
      </c>
      <c r="AD21" s="176">
        <v>2377</v>
      </c>
      <c r="AE21" s="174" t="s">
        <v>240</v>
      </c>
      <c r="AF21" s="174" t="s">
        <v>9</v>
      </c>
      <c r="AG21" s="175" t="s">
        <v>119</v>
      </c>
      <c r="AH21" s="176">
        <v>0</v>
      </c>
    </row>
    <row r="22" spans="1:34" ht="18.75" customHeight="1" thickBot="1">
      <c r="A22" s="177">
        <v>2</v>
      </c>
      <c r="B22" s="178">
        <f ca="1" t="shared" si="3"/>
      </c>
      <c r="C22" s="179" t="str">
        <f ca="1">OFFSET(L22,25*($J$1-1),8*$J$2-7)</f>
        <v>Bonjean Marc</v>
      </c>
      <c r="D22" s="178">
        <f ca="1">IF(OFFSET(M22,25*($J$1-1),8*$J$2-7)=0,"",OFFSET(M22,25*($J$1-1),8*$J$2-7))</f>
      </c>
      <c r="E22" s="180" t="str">
        <f ca="1" t="shared" si="1"/>
        <v>0 : 1</v>
      </c>
      <c r="F22" s="178" t="str">
        <f ca="1" t="shared" si="2"/>
        <v>IM</v>
      </c>
      <c r="G22" s="179" t="str">
        <f ca="1">OFFSET(P22,25*($J$1-1),8*$J$2-7)</f>
        <v>Dhopade Swapnil Sunil</v>
      </c>
      <c r="H22" s="181">
        <f ca="1">IF(OFFSET(Q22,25*($J$1-1),8*$J$2-7)=0,"",OFFSET(Q22,25*($J$1-1),8*$J$2-7))</f>
        <v>2445</v>
      </c>
      <c r="L22" s="174" t="s">
        <v>9</v>
      </c>
      <c r="M22" s="175" t="s">
        <v>80</v>
      </c>
      <c r="N22" s="176">
        <v>0</v>
      </c>
      <c r="O22" s="174" t="s">
        <v>241</v>
      </c>
      <c r="P22" s="174" t="s">
        <v>9</v>
      </c>
      <c r="Q22" s="175" t="s">
        <v>115</v>
      </c>
      <c r="R22" s="176">
        <v>2084</v>
      </c>
      <c r="T22" s="174" t="s">
        <v>9</v>
      </c>
      <c r="U22" s="175" t="s">
        <v>143</v>
      </c>
      <c r="V22" s="176">
        <v>2054</v>
      </c>
      <c r="W22" s="174" t="s">
        <v>237</v>
      </c>
      <c r="X22" s="174" t="s">
        <v>9</v>
      </c>
      <c r="Y22" s="175" t="s">
        <v>56</v>
      </c>
      <c r="Z22" s="176">
        <v>2055</v>
      </c>
      <c r="AB22" s="174" t="s">
        <v>9</v>
      </c>
      <c r="AC22" s="175" t="s">
        <v>85</v>
      </c>
      <c r="AD22" s="176">
        <v>2222</v>
      </c>
      <c r="AE22" s="174" t="s">
        <v>240</v>
      </c>
      <c r="AF22" s="174" t="s">
        <v>120</v>
      </c>
      <c r="AG22" s="175" t="s">
        <v>121</v>
      </c>
      <c r="AH22" s="176">
        <v>2044</v>
      </c>
    </row>
    <row r="23" spans="1:34" ht="18.75" customHeight="1" thickBot="1" thickTop="1">
      <c r="A23" s="161" t="str">
        <f ca="1">OFFSET(J2,J2,0)&amp;"."&amp;7</f>
        <v>C.7</v>
      </c>
      <c r="B23" s="162">
        <f ca="1" t="shared" si="3"/>
        <v>15</v>
      </c>
      <c r="C23" s="163" t="str">
        <f ca="1">UPPER(OFFSET(L23,25*($J$1-1),8*$J$2-7))</f>
        <v>KAZAKHSTAN</v>
      </c>
      <c r="D23" s="162" t="s">
        <v>5</v>
      </c>
      <c r="E23" s="164" t="str">
        <f ca="1" t="shared" si="1"/>
        <v>2 - 0</v>
      </c>
      <c r="F23" s="162">
        <f ca="1" t="shared" si="2"/>
        <v>1</v>
      </c>
      <c r="G23" s="163" t="str">
        <f ca="1">UPPER(OFFSET(P23,25*($J$1-1),8*$J$2-7))</f>
        <v>SWITZERLAND</v>
      </c>
      <c r="H23" s="165" t="s">
        <v>5</v>
      </c>
      <c r="L23" s="166">
        <v>8</v>
      </c>
      <c r="M23" s="167" t="s">
        <v>245</v>
      </c>
      <c r="N23" s="168" t="s">
        <v>9</v>
      </c>
      <c r="O23" s="166" t="s">
        <v>232</v>
      </c>
      <c r="P23" s="166">
        <v>11</v>
      </c>
      <c r="Q23" s="167" t="s">
        <v>228</v>
      </c>
      <c r="R23" s="168" t="s">
        <v>9</v>
      </c>
      <c r="T23" s="166">
        <v>17</v>
      </c>
      <c r="U23" s="167" t="s">
        <v>227</v>
      </c>
      <c r="V23" s="168" t="s">
        <v>9</v>
      </c>
      <c r="W23" s="166" t="s">
        <v>254</v>
      </c>
      <c r="X23" s="166">
        <v>3</v>
      </c>
      <c r="Y23" s="167" t="s">
        <v>231</v>
      </c>
      <c r="Z23" s="168" t="s">
        <v>9</v>
      </c>
      <c r="AB23" s="166">
        <v>9</v>
      </c>
      <c r="AC23" s="167" t="s">
        <v>230</v>
      </c>
      <c r="AD23" s="168" t="s">
        <v>9</v>
      </c>
      <c r="AE23" s="166" t="s">
        <v>232</v>
      </c>
      <c r="AF23" s="166">
        <v>12</v>
      </c>
      <c r="AG23" s="167" t="s">
        <v>243</v>
      </c>
      <c r="AH23" s="168" t="s">
        <v>9</v>
      </c>
    </row>
    <row r="24" spans="1:34" ht="18.75" customHeight="1" thickTop="1">
      <c r="A24" s="169">
        <v>1</v>
      </c>
      <c r="B24" s="170" t="str">
        <f ca="1" t="shared" si="3"/>
        <v>FM</v>
      </c>
      <c r="C24" s="171" t="str">
        <f ca="1">OFFSET(L24,25*($J$1-1),8*$J$2-7)</f>
        <v>Shakenov Yerzhan</v>
      </c>
      <c r="D24" s="170">
        <f ca="1">IF(OFFSET(M24,25*($J$1-1),8*$J$2-7)=0,"",OFFSET(M24,25*($J$1-1),8*$J$2-7))</f>
        <v>2220</v>
      </c>
      <c r="E24" s="172" t="str">
        <f ca="1" t="shared" si="1"/>
        <v>1 : 0</v>
      </c>
      <c r="F24" s="170">
        <f ca="1" t="shared" si="2"/>
      </c>
      <c r="G24" s="171" t="str">
        <f ca="1">OFFSET(P24,25*($J$1-1),8*$J$2-7)</f>
        <v>Mulli Thomas</v>
      </c>
      <c r="H24" s="173">
        <f ca="1">IF(OFFSET(Q24,25*($J$1-1),8*$J$2-7)=0,"",OFFSET(Q24,25*($J$1-1),8*$J$2-7))</f>
      </c>
      <c r="L24" s="174" t="s">
        <v>35</v>
      </c>
      <c r="M24" s="175" t="s">
        <v>82</v>
      </c>
      <c r="N24" s="176">
        <v>2463</v>
      </c>
      <c r="O24" s="174" t="s">
        <v>237</v>
      </c>
      <c r="P24" s="174" t="s">
        <v>9</v>
      </c>
      <c r="Q24" s="175" t="s">
        <v>103</v>
      </c>
      <c r="R24" s="176">
        <v>0</v>
      </c>
      <c r="T24" s="174" t="s">
        <v>9</v>
      </c>
      <c r="U24" s="175" t="s">
        <v>147</v>
      </c>
      <c r="V24" s="176">
        <v>1782</v>
      </c>
      <c r="W24" s="174" t="s">
        <v>241</v>
      </c>
      <c r="X24" s="174" t="s">
        <v>9</v>
      </c>
      <c r="Y24" s="175" t="s">
        <v>10</v>
      </c>
      <c r="Z24" s="176">
        <v>2260</v>
      </c>
      <c r="AB24" s="174" t="s">
        <v>9</v>
      </c>
      <c r="AC24" s="175" t="s">
        <v>92</v>
      </c>
      <c r="AD24" s="176">
        <v>2109</v>
      </c>
      <c r="AE24" s="174" t="s">
        <v>240</v>
      </c>
      <c r="AF24" s="174" t="s">
        <v>9</v>
      </c>
      <c r="AG24" s="175" t="s">
        <v>112</v>
      </c>
      <c r="AH24" s="176">
        <v>2165</v>
      </c>
    </row>
    <row r="25" spans="1:34" ht="18.75" customHeight="1" thickBot="1">
      <c r="A25" s="177">
        <v>2</v>
      </c>
      <c r="B25" s="178">
        <f ca="1" t="shared" si="3"/>
      </c>
      <c r="C25" s="179" t="str">
        <f ca="1">OFFSET(L25,25*($J$1-1),8*$J$2-7)</f>
        <v>Stativkin Dmitry</v>
      </c>
      <c r="D25" s="178">
        <f ca="1">IF(OFFSET(M25,25*($J$1-1),8*$J$2-7)=0,"",OFFSET(M25,25*($J$1-1),8*$J$2-7))</f>
        <v>2205</v>
      </c>
      <c r="E25" s="180" t="str">
        <f ca="1" t="shared" si="1"/>
        <v>1 : 0</v>
      </c>
      <c r="F25" s="178">
        <f ca="1" t="shared" si="2"/>
      </c>
      <c r="G25" s="179" t="str">
        <f ca="1">OFFSET(P25,25*($J$1-1),8*$J$2-7)</f>
        <v>Riesen Markus</v>
      </c>
      <c r="H25" s="181">
        <f ca="1">IF(OFFSET(Q25,25*($J$1-1),8*$J$2-7)=0,"",OFFSET(Q25,25*($J$1-1),8*$J$2-7))</f>
        <v>2045</v>
      </c>
      <c r="L25" s="174" t="s">
        <v>9</v>
      </c>
      <c r="M25" s="175" t="s">
        <v>89</v>
      </c>
      <c r="N25" s="176">
        <v>0</v>
      </c>
      <c r="O25" s="174" t="s">
        <v>241</v>
      </c>
      <c r="P25" s="174" t="s">
        <v>9</v>
      </c>
      <c r="Q25" s="175" t="s">
        <v>108</v>
      </c>
      <c r="R25" s="176">
        <v>0</v>
      </c>
      <c r="T25" s="174" t="s">
        <v>9</v>
      </c>
      <c r="U25" s="175" t="s">
        <v>150</v>
      </c>
      <c r="V25" s="176">
        <v>1728</v>
      </c>
      <c r="W25" s="174" t="s">
        <v>241</v>
      </c>
      <c r="X25" s="174" t="s">
        <v>9</v>
      </c>
      <c r="Y25" s="175" t="s">
        <v>13</v>
      </c>
      <c r="Z25" s="176">
        <v>2186</v>
      </c>
      <c r="AB25" s="174" t="s">
        <v>9</v>
      </c>
      <c r="AC25" s="175" t="s">
        <v>93</v>
      </c>
      <c r="AD25" s="176">
        <v>2089</v>
      </c>
      <c r="AE25" s="174" t="s">
        <v>240</v>
      </c>
      <c r="AF25" s="174" t="s">
        <v>9</v>
      </c>
      <c r="AG25" s="175" t="s">
        <v>113</v>
      </c>
      <c r="AH25" s="176">
        <v>2137</v>
      </c>
    </row>
    <row r="26" spans="1:34" ht="18.75" customHeight="1" thickBot="1" thickTop="1">
      <c r="A26" s="161" t="str">
        <f ca="1">OFFSET(J2,J2,0)&amp;"."&amp;8</f>
        <v>C.8</v>
      </c>
      <c r="B26" s="162">
        <f ca="1" t="shared" si="3"/>
        <v>16</v>
      </c>
      <c r="C26" s="163" t="str">
        <f ca="1">UPPER(OFFSET(L26,25*($J$1-1),8*$J$2-7))</f>
        <v>CZECH REPUBLIC</v>
      </c>
      <c r="D26" s="162" t="s">
        <v>5</v>
      </c>
      <c r="E26" s="164" t="str">
        <f ca="1" t="shared" si="1"/>
        <v>2 - 0</v>
      </c>
      <c r="F26" s="162">
        <f ca="1" t="shared" si="2"/>
        <v>17</v>
      </c>
      <c r="G26" s="163" t="str">
        <f ca="1">UPPER(OFFSET(P26,25*($J$1-1),8*$J$2-7))</f>
        <v>GREECE</v>
      </c>
      <c r="H26" s="165" t="s">
        <v>5</v>
      </c>
      <c r="L26" s="166">
        <v>9</v>
      </c>
      <c r="M26" s="167" t="s">
        <v>230</v>
      </c>
      <c r="N26" s="168" t="s">
        <v>9</v>
      </c>
      <c r="O26" s="166" t="s">
        <v>232</v>
      </c>
      <c r="P26" s="166">
        <v>10</v>
      </c>
      <c r="Q26" s="167" t="s">
        <v>255</v>
      </c>
      <c r="R26" s="168" t="s">
        <v>9</v>
      </c>
      <c r="T26" s="166">
        <v>1</v>
      </c>
      <c r="U26" s="194" t="s">
        <v>233</v>
      </c>
      <c r="V26" s="168" t="s">
        <v>9</v>
      </c>
      <c r="W26" s="166" t="s">
        <v>256</v>
      </c>
      <c r="X26" s="166">
        <v>2</v>
      </c>
      <c r="Y26" s="167" t="s">
        <v>225</v>
      </c>
      <c r="Z26" s="168" t="s">
        <v>9</v>
      </c>
      <c r="AB26" s="166">
        <v>10</v>
      </c>
      <c r="AC26" s="167" t="s">
        <v>255</v>
      </c>
      <c r="AD26" s="168" t="s">
        <v>9</v>
      </c>
      <c r="AE26" s="166" t="s">
        <v>247</v>
      </c>
      <c r="AF26" s="166">
        <v>11</v>
      </c>
      <c r="AG26" s="167" t="s">
        <v>228</v>
      </c>
      <c r="AH26" s="168" t="s">
        <v>9</v>
      </c>
    </row>
    <row r="27" spans="1:34" ht="18.75" customHeight="1" thickTop="1">
      <c r="A27" s="169">
        <v>1</v>
      </c>
      <c r="B27" s="170">
        <f ca="1" t="shared" si="3"/>
      </c>
      <c r="C27" s="171" t="str">
        <f ca="1">OFFSET(L27,25*($J$1-1),8*$J$2-7)</f>
        <v>Horak Jiri</v>
      </c>
      <c r="D27" s="170">
        <f ca="1">IF(OFFSET(M27,25*($J$1-1),8*$J$2-7)=0,"",OFFSET(M27,25*($J$1-1),8*$J$2-7))</f>
        <v>2185</v>
      </c>
      <c r="E27" s="172" t="str">
        <f ca="1" t="shared" si="1"/>
        <v>1 : 0</v>
      </c>
      <c r="F27" s="170">
        <f ca="1" t="shared" si="2"/>
      </c>
      <c r="G27" s="171" t="str">
        <f ca="1">OFFSET(P27,25*($J$1-1),8*$J$2-7)</f>
        <v>Tsotsos Ioannis</v>
      </c>
      <c r="H27" s="173">
        <f ca="1">IF(OFFSET(Q27,25*($J$1-1),8*$J$2-7)=0,"",OFFSET(Q27,25*($J$1-1),8*$J$2-7))</f>
      </c>
      <c r="L27" s="174" t="s">
        <v>52</v>
      </c>
      <c r="M27" s="175" t="s">
        <v>90</v>
      </c>
      <c r="N27" s="176">
        <v>2369</v>
      </c>
      <c r="O27" s="174" t="s">
        <v>241</v>
      </c>
      <c r="P27" s="174" t="s">
        <v>9</v>
      </c>
      <c r="Q27" s="175" t="s">
        <v>96</v>
      </c>
      <c r="R27" s="176">
        <v>0</v>
      </c>
      <c r="T27" s="174" t="s">
        <v>9</v>
      </c>
      <c r="U27" s="175" t="s">
        <v>15</v>
      </c>
      <c r="V27" s="176">
        <v>2080</v>
      </c>
      <c r="W27" s="174" t="s">
        <v>257</v>
      </c>
      <c r="X27" s="174" t="s">
        <v>27</v>
      </c>
      <c r="Y27" s="175" t="s">
        <v>30</v>
      </c>
      <c r="Z27" s="176">
        <v>2465</v>
      </c>
      <c r="AB27" s="174" t="s">
        <v>9</v>
      </c>
      <c r="AC27" s="175" t="s">
        <v>98</v>
      </c>
      <c r="AD27" s="176">
        <v>2019</v>
      </c>
      <c r="AE27" s="174" t="s">
        <v>237</v>
      </c>
      <c r="AF27" s="174" t="s">
        <v>9</v>
      </c>
      <c r="AG27" s="175" t="s">
        <v>105</v>
      </c>
      <c r="AH27" s="176">
        <v>0</v>
      </c>
    </row>
    <row r="28" spans="1:34" ht="18.75" customHeight="1" thickBot="1">
      <c r="A28" s="177">
        <v>2</v>
      </c>
      <c r="B28" s="178">
        <f ca="1" t="shared" si="3"/>
      </c>
      <c r="C28" s="179" t="str">
        <f ca="1">OFFSET(L28,25*($J$1-1),8*$J$2-7)</f>
        <v>Savkov Frantisek</v>
      </c>
      <c r="D28" s="178">
        <f ca="1">IF(OFFSET(M28,25*($J$1-1),8*$J$2-7)=0,"",OFFSET(M28,25*($J$1-1),8*$J$2-7))</f>
      </c>
      <c r="E28" s="180" t="str">
        <f ca="1" t="shared" si="1"/>
        <v>1 : 0</v>
      </c>
      <c r="F28" s="178">
        <f ca="1" t="shared" si="2"/>
      </c>
      <c r="G28" s="179" t="str">
        <f ca="1">OFFSET(P28,25*($J$1-1),8*$J$2-7)</f>
        <v>Nikogeorgos Athanasios</v>
      </c>
      <c r="H28" s="181">
        <f ca="1">IF(OFFSET(Q28,25*($J$1-1),8*$J$2-7)=0,"",OFFSET(Q28,25*($J$1-1),8*$J$2-7))</f>
      </c>
      <c r="L28" s="174" t="s">
        <v>9</v>
      </c>
      <c r="M28" s="175" t="s">
        <v>95</v>
      </c>
      <c r="N28" s="176">
        <v>2064</v>
      </c>
      <c r="O28" s="174" t="s">
        <v>237</v>
      </c>
      <c r="P28" s="174" t="s">
        <v>9</v>
      </c>
      <c r="Q28" s="175" t="s">
        <v>101</v>
      </c>
      <c r="R28" s="176">
        <v>0</v>
      </c>
      <c r="T28" s="174" t="s">
        <v>9</v>
      </c>
      <c r="U28" s="175" t="s">
        <v>22</v>
      </c>
      <c r="V28" s="176">
        <v>0</v>
      </c>
      <c r="W28" s="174" t="s">
        <v>257</v>
      </c>
      <c r="X28" s="174" t="s">
        <v>35</v>
      </c>
      <c r="Y28" s="175" t="s">
        <v>36</v>
      </c>
      <c r="Z28" s="176">
        <v>2429</v>
      </c>
      <c r="AB28" s="174" t="s">
        <v>52</v>
      </c>
      <c r="AC28" s="175" t="s">
        <v>99</v>
      </c>
      <c r="AD28" s="176">
        <v>0</v>
      </c>
      <c r="AE28" s="174" t="s">
        <v>237</v>
      </c>
      <c r="AF28" s="174" t="s">
        <v>9</v>
      </c>
      <c r="AG28" s="175" t="s">
        <v>106</v>
      </c>
      <c r="AH28" s="176">
        <v>0</v>
      </c>
    </row>
    <row r="29" ht="13.5" thickTop="1"/>
    <row r="30" spans="12:34" ht="15.75">
      <c r="L30" s="166">
        <v>12</v>
      </c>
      <c r="M30" s="250" t="s">
        <v>243</v>
      </c>
      <c r="N30" s="251" t="s">
        <v>9</v>
      </c>
      <c r="O30" s="166" t="s">
        <v>247</v>
      </c>
      <c r="P30" s="166">
        <v>10</v>
      </c>
      <c r="Q30" s="250" t="s">
        <v>255</v>
      </c>
      <c r="R30" s="251" t="s">
        <v>9</v>
      </c>
      <c r="T30" s="166">
        <v>4</v>
      </c>
      <c r="U30" s="250" t="s">
        <v>246</v>
      </c>
      <c r="V30" s="251" t="s">
        <v>9</v>
      </c>
      <c r="W30" s="166" t="s">
        <v>254</v>
      </c>
      <c r="X30" s="166">
        <v>2</v>
      </c>
      <c r="Y30" s="250" t="s">
        <v>225</v>
      </c>
      <c r="Z30" s="251" t="s">
        <v>9</v>
      </c>
      <c r="AB30" s="166">
        <v>13</v>
      </c>
      <c r="AC30" s="250" t="s">
        <v>249</v>
      </c>
      <c r="AD30" s="251" t="s">
        <v>9</v>
      </c>
      <c r="AE30" s="166" t="s">
        <v>229</v>
      </c>
      <c r="AF30" s="166">
        <v>11</v>
      </c>
      <c r="AG30" s="250" t="s">
        <v>228</v>
      </c>
      <c r="AH30" s="251" t="s">
        <v>9</v>
      </c>
    </row>
    <row r="31" spans="12:34" ht="15.75">
      <c r="L31" s="174" t="s">
        <v>9</v>
      </c>
      <c r="M31" s="175" t="s">
        <v>110</v>
      </c>
      <c r="N31" s="176">
        <v>2199</v>
      </c>
      <c r="O31" s="174" t="s">
        <v>237</v>
      </c>
      <c r="P31" s="174" t="s">
        <v>9</v>
      </c>
      <c r="Q31" s="175" t="s">
        <v>96</v>
      </c>
      <c r="R31" s="176">
        <v>0</v>
      </c>
      <c r="T31" s="174" t="s">
        <v>52</v>
      </c>
      <c r="U31" s="175" t="s">
        <v>53</v>
      </c>
      <c r="V31" s="176">
        <v>2137</v>
      </c>
      <c r="W31" s="174" t="s">
        <v>241</v>
      </c>
      <c r="X31" s="174" t="s">
        <v>27</v>
      </c>
      <c r="Y31" s="175" t="s">
        <v>30</v>
      </c>
      <c r="Z31" s="176">
        <v>2465</v>
      </c>
      <c r="AB31" s="174" t="s">
        <v>9</v>
      </c>
      <c r="AC31" s="175" t="s">
        <v>119</v>
      </c>
      <c r="AD31" s="176">
        <v>0</v>
      </c>
      <c r="AE31" s="174" t="s">
        <v>237</v>
      </c>
      <c r="AF31" s="174" t="s">
        <v>9</v>
      </c>
      <c r="AG31" s="175" t="s">
        <v>105</v>
      </c>
      <c r="AH31" s="176">
        <v>0</v>
      </c>
    </row>
    <row r="32" spans="12:34" ht="15.75">
      <c r="L32" s="174" t="s">
        <v>9</v>
      </c>
      <c r="M32" s="175" t="s">
        <v>115</v>
      </c>
      <c r="N32" s="176">
        <v>2084</v>
      </c>
      <c r="O32" s="174" t="s">
        <v>237</v>
      </c>
      <c r="P32" s="174" t="s">
        <v>9</v>
      </c>
      <c r="Q32" s="175" t="s">
        <v>101</v>
      </c>
      <c r="R32" s="176">
        <v>0</v>
      </c>
      <c r="T32" s="174" t="s">
        <v>9</v>
      </c>
      <c r="U32" s="175" t="s">
        <v>57</v>
      </c>
      <c r="V32" s="176">
        <v>2015</v>
      </c>
      <c r="W32" s="174" t="s">
        <v>241</v>
      </c>
      <c r="X32" s="174" t="s">
        <v>35</v>
      </c>
      <c r="Y32" s="175" t="s">
        <v>36</v>
      </c>
      <c r="Z32" s="176">
        <v>2429</v>
      </c>
      <c r="AB32" s="174" t="s">
        <v>120</v>
      </c>
      <c r="AC32" s="175" t="s">
        <v>121</v>
      </c>
      <c r="AD32" s="176">
        <v>2044</v>
      </c>
      <c r="AE32" s="174" t="s">
        <v>240</v>
      </c>
      <c r="AF32" s="174" t="s">
        <v>9</v>
      </c>
      <c r="AG32" s="175" t="s">
        <v>106</v>
      </c>
      <c r="AH32" s="176">
        <v>0</v>
      </c>
    </row>
    <row r="33" spans="12:34" ht="15.75">
      <c r="L33" s="166">
        <v>13</v>
      </c>
      <c r="M33" s="250" t="s">
        <v>249</v>
      </c>
      <c r="N33" s="251" t="s">
        <v>9</v>
      </c>
      <c r="O33" s="166" t="s">
        <v>229</v>
      </c>
      <c r="P33" s="166">
        <v>9</v>
      </c>
      <c r="Q33" s="250" t="s">
        <v>230</v>
      </c>
      <c r="R33" s="251" t="s">
        <v>9</v>
      </c>
      <c r="T33" s="166">
        <v>5</v>
      </c>
      <c r="U33" s="250" t="s">
        <v>251</v>
      </c>
      <c r="V33" s="251" t="s">
        <v>9</v>
      </c>
      <c r="W33" s="166" t="s">
        <v>232</v>
      </c>
      <c r="X33" s="166">
        <v>1</v>
      </c>
      <c r="Y33" s="253" t="s">
        <v>233</v>
      </c>
      <c r="Z33" s="254" t="s">
        <v>9</v>
      </c>
      <c r="AB33" s="166">
        <v>14</v>
      </c>
      <c r="AC33" s="250" t="s">
        <v>252</v>
      </c>
      <c r="AD33" s="251" t="s">
        <v>9</v>
      </c>
      <c r="AE33" s="166" t="s">
        <v>254</v>
      </c>
      <c r="AF33" s="166">
        <v>10</v>
      </c>
      <c r="AG33" s="250" t="s">
        <v>255</v>
      </c>
      <c r="AH33" s="251" t="s">
        <v>9</v>
      </c>
    </row>
    <row r="34" spans="11:34" ht="15.75">
      <c r="K34" s="182"/>
      <c r="L34" s="174" t="s">
        <v>52</v>
      </c>
      <c r="M34" s="175" t="s">
        <v>117</v>
      </c>
      <c r="N34" s="176">
        <v>2348</v>
      </c>
      <c r="O34" s="174" t="s">
        <v>240</v>
      </c>
      <c r="P34" s="174" t="s">
        <v>52</v>
      </c>
      <c r="Q34" s="175" t="s">
        <v>90</v>
      </c>
      <c r="R34" s="176">
        <v>2369</v>
      </c>
      <c r="T34" s="174" t="s">
        <v>9</v>
      </c>
      <c r="U34" s="175" t="s">
        <v>62</v>
      </c>
      <c r="V34" s="176">
        <v>2065</v>
      </c>
      <c r="W34" s="174" t="s">
        <v>237</v>
      </c>
      <c r="X34" s="174" t="s">
        <v>9</v>
      </c>
      <c r="Y34" s="175" t="s">
        <v>15</v>
      </c>
      <c r="Z34" s="176">
        <v>2080</v>
      </c>
      <c r="AB34" s="174" t="s">
        <v>9</v>
      </c>
      <c r="AC34" s="175" t="s">
        <v>127</v>
      </c>
      <c r="AD34" s="176">
        <v>0</v>
      </c>
      <c r="AE34" s="174" t="s">
        <v>241</v>
      </c>
      <c r="AF34" s="174" t="s">
        <v>9</v>
      </c>
      <c r="AG34" s="175" t="s">
        <v>98</v>
      </c>
      <c r="AH34" s="176">
        <v>2019</v>
      </c>
    </row>
    <row r="35" spans="12:34" ht="15.75">
      <c r="L35" s="174" t="s">
        <v>9</v>
      </c>
      <c r="M35" s="175" t="s">
        <v>123</v>
      </c>
      <c r="N35" s="176">
        <v>0</v>
      </c>
      <c r="O35" s="174" t="s">
        <v>237</v>
      </c>
      <c r="P35" s="174" t="s">
        <v>9</v>
      </c>
      <c r="Q35" s="175" t="s">
        <v>95</v>
      </c>
      <c r="R35" s="176">
        <v>2064</v>
      </c>
      <c r="T35" s="174" t="s">
        <v>9</v>
      </c>
      <c r="U35" s="175" t="s">
        <v>65</v>
      </c>
      <c r="V35" s="176">
        <v>0</v>
      </c>
      <c r="W35" s="174" t="s">
        <v>241</v>
      </c>
      <c r="X35" s="174" t="s">
        <v>9</v>
      </c>
      <c r="Y35" s="175" t="s">
        <v>22</v>
      </c>
      <c r="Z35" s="176">
        <v>0</v>
      </c>
      <c r="AB35" s="174" t="s">
        <v>9</v>
      </c>
      <c r="AC35" s="175" t="s">
        <v>128</v>
      </c>
      <c r="AD35" s="176">
        <v>0</v>
      </c>
      <c r="AE35" s="174" t="s">
        <v>241</v>
      </c>
      <c r="AF35" s="174" t="s">
        <v>52</v>
      </c>
      <c r="AG35" s="175" t="s">
        <v>99</v>
      </c>
      <c r="AH35" s="176">
        <v>0</v>
      </c>
    </row>
    <row r="36" spans="12:34" ht="15.75">
      <c r="L36" s="166">
        <v>14</v>
      </c>
      <c r="M36" s="250" t="s">
        <v>252</v>
      </c>
      <c r="N36" s="251" t="s">
        <v>9</v>
      </c>
      <c r="O36" s="166" t="s">
        <v>254</v>
      </c>
      <c r="P36" s="166">
        <v>8</v>
      </c>
      <c r="Q36" s="250" t="s">
        <v>245</v>
      </c>
      <c r="R36" s="251" t="s">
        <v>9</v>
      </c>
      <c r="T36" s="166">
        <v>6</v>
      </c>
      <c r="U36" s="250" t="s">
        <v>253</v>
      </c>
      <c r="V36" s="251" t="s">
        <v>9</v>
      </c>
      <c r="W36" s="166" t="s">
        <v>226</v>
      </c>
      <c r="X36" s="166">
        <v>17</v>
      </c>
      <c r="Y36" s="250" t="s">
        <v>227</v>
      </c>
      <c r="Z36" s="251" t="s">
        <v>9</v>
      </c>
      <c r="AB36" s="166">
        <v>15</v>
      </c>
      <c r="AC36" s="250" t="s">
        <v>248</v>
      </c>
      <c r="AD36" s="251" t="s">
        <v>9</v>
      </c>
      <c r="AE36" s="166" t="s">
        <v>247</v>
      </c>
      <c r="AF36" s="166">
        <v>9</v>
      </c>
      <c r="AG36" s="250" t="s">
        <v>230</v>
      </c>
      <c r="AH36" s="251" t="s">
        <v>9</v>
      </c>
    </row>
    <row r="37" spans="12:34" ht="15.75">
      <c r="L37" s="174" t="s">
        <v>9</v>
      </c>
      <c r="M37" s="175" t="s">
        <v>125</v>
      </c>
      <c r="N37" s="176">
        <v>2093</v>
      </c>
      <c r="O37" s="174" t="s">
        <v>241</v>
      </c>
      <c r="P37" s="174" t="s">
        <v>35</v>
      </c>
      <c r="Q37" s="175" t="s">
        <v>82</v>
      </c>
      <c r="R37" s="176">
        <v>2463</v>
      </c>
      <c r="T37" s="174" t="s">
        <v>9</v>
      </c>
      <c r="U37" s="175" t="s">
        <v>69</v>
      </c>
      <c r="V37" s="176">
        <v>0</v>
      </c>
      <c r="W37" s="174" t="s">
        <v>236</v>
      </c>
      <c r="X37" s="174" t="s">
        <v>9</v>
      </c>
      <c r="Y37" s="175" t="s">
        <v>147</v>
      </c>
      <c r="Z37" s="176">
        <v>1782</v>
      </c>
      <c r="AB37" s="174" t="s">
        <v>52</v>
      </c>
      <c r="AC37" s="175" t="s">
        <v>134</v>
      </c>
      <c r="AD37" s="176">
        <v>2220</v>
      </c>
      <c r="AE37" s="174" t="s">
        <v>237</v>
      </c>
      <c r="AF37" s="174" t="s">
        <v>9</v>
      </c>
      <c r="AG37" s="175" t="s">
        <v>92</v>
      </c>
      <c r="AH37" s="176">
        <v>2109</v>
      </c>
    </row>
    <row r="38" spans="12:34" ht="15.75">
      <c r="L38" s="174" t="s">
        <v>9</v>
      </c>
      <c r="M38" s="175" t="s">
        <v>130</v>
      </c>
      <c r="N38" s="176">
        <v>0</v>
      </c>
      <c r="O38" s="174" t="s">
        <v>241</v>
      </c>
      <c r="P38" s="174" t="s">
        <v>9</v>
      </c>
      <c r="Q38" s="175" t="s">
        <v>89</v>
      </c>
      <c r="R38" s="176">
        <v>0</v>
      </c>
      <c r="T38" s="174" t="s">
        <v>9</v>
      </c>
      <c r="U38" s="175" t="s">
        <v>72</v>
      </c>
      <c r="V38" s="176">
        <v>0</v>
      </c>
      <c r="W38" s="174" t="s">
        <v>236</v>
      </c>
      <c r="X38" s="174" t="s">
        <v>9</v>
      </c>
      <c r="Y38" s="175" t="s">
        <v>150</v>
      </c>
      <c r="Z38" s="176">
        <v>1728</v>
      </c>
      <c r="AB38" s="174" t="s">
        <v>9</v>
      </c>
      <c r="AC38" s="175" t="s">
        <v>135</v>
      </c>
      <c r="AD38" s="176">
        <v>2205</v>
      </c>
      <c r="AE38" s="174" t="s">
        <v>237</v>
      </c>
      <c r="AF38" s="174" t="s">
        <v>9</v>
      </c>
      <c r="AG38" s="175" t="s">
        <v>93</v>
      </c>
      <c r="AH38" s="176">
        <v>2089</v>
      </c>
    </row>
    <row r="39" spans="12:34" ht="15.75">
      <c r="L39" s="166">
        <v>15</v>
      </c>
      <c r="M39" s="250" t="s">
        <v>248</v>
      </c>
      <c r="N39" s="251" t="s">
        <v>9</v>
      </c>
      <c r="O39" s="166" t="s">
        <v>247</v>
      </c>
      <c r="P39" s="166">
        <v>7</v>
      </c>
      <c r="Q39" s="250" t="s">
        <v>250</v>
      </c>
      <c r="R39" s="251" t="s">
        <v>9</v>
      </c>
      <c r="T39" s="166">
        <v>7</v>
      </c>
      <c r="U39" s="250" t="s">
        <v>250</v>
      </c>
      <c r="V39" s="251" t="s">
        <v>9</v>
      </c>
      <c r="W39" s="166" t="s">
        <v>254</v>
      </c>
      <c r="X39" s="166">
        <v>16</v>
      </c>
      <c r="Y39" s="250" t="s">
        <v>242</v>
      </c>
      <c r="Z39" s="251" t="s">
        <v>9</v>
      </c>
      <c r="AB39" s="166">
        <v>16</v>
      </c>
      <c r="AC39" s="250" t="s">
        <v>242</v>
      </c>
      <c r="AD39" s="251" t="s">
        <v>9</v>
      </c>
      <c r="AE39" s="166" t="s">
        <v>254</v>
      </c>
      <c r="AF39" s="166">
        <v>8</v>
      </c>
      <c r="AG39" s="250" t="s">
        <v>245</v>
      </c>
      <c r="AH39" s="251" t="s">
        <v>9</v>
      </c>
    </row>
    <row r="40" spans="12:34" ht="15.75">
      <c r="L40" s="174" t="s">
        <v>9</v>
      </c>
      <c r="M40" s="175" t="s">
        <v>132</v>
      </c>
      <c r="N40" s="176">
        <v>2415</v>
      </c>
      <c r="O40" s="174" t="s">
        <v>237</v>
      </c>
      <c r="P40" s="174" t="s">
        <v>9</v>
      </c>
      <c r="Q40" s="175" t="s">
        <v>75</v>
      </c>
      <c r="R40" s="176">
        <v>2071</v>
      </c>
      <c r="T40" s="174" t="s">
        <v>9</v>
      </c>
      <c r="U40" s="175" t="s">
        <v>76</v>
      </c>
      <c r="V40" s="176">
        <v>0</v>
      </c>
      <c r="W40" s="174" t="s">
        <v>241</v>
      </c>
      <c r="X40" s="174" t="s">
        <v>52</v>
      </c>
      <c r="Y40" s="175" t="s">
        <v>140</v>
      </c>
      <c r="Z40" s="176">
        <v>2291</v>
      </c>
      <c r="AB40" s="174" t="s">
        <v>9</v>
      </c>
      <c r="AC40" s="175" t="s">
        <v>141</v>
      </c>
      <c r="AD40" s="176">
        <v>2185</v>
      </c>
      <c r="AE40" s="174" t="s">
        <v>241</v>
      </c>
      <c r="AF40" s="174" t="s">
        <v>27</v>
      </c>
      <c r="AG40" s="175" t="s">
        <v>84</v>
      </c>
      <c r="AH40" s="176">
        <v>2377</v>
      </c>
    </row>
    <row r="41" spans="12:34" ht="15.75">
      <c r="L41" s="174" t="s">
        <v>9</v>
      </c>
      <c r="M41" s="175" t="s">
        <v>138</v>
      </c>
      <c r="N41" s="176">
        <v>2129</v>
      </c>
      <c r="O41" s="174" t="s">
        <v>237</v>
      </c>
      <c r="P41" s="174" t="s">
        <v>9</v>
      </c>
      <c r="Q41" s="175" t="s">
        <v>81</v>
      </c>
      <c r="R41" s="176">
        <v>0</v>
      </c>
      <c r="T41" s="174" t="s">
        <v>9</v>
      </c>
      <c r="U41" s="175" t="s">
        <v>80</v>
      </c>
      <c r="V41" s="176">
        <v>0</v>
      </c>
      <c r="W41" s="174" t="s">
        <v>241</v>
      </c>
      <c r="X41" s="174" t="s">
        <v>9</v>
      </c>
      <c r="Y41" s="175" t="s">
        <v>143</v>
      </c>
      <c r="Z41" s="176">
        <v>2054</v>
      </c>
      <c r="AB41" s="174" t="s">
        <v>9</v>
      </c>
      <c r="AC41" s="175" t="s">
        <v>142</v>
      </c>
      <c r="AD41" s="176">
        <v>0</v>
      </c>
      <c r="AE41" s="174" t="s">
        <v>241</v>
      </c>
      <c r="AF41" s="174" t="s">
        <v>9</v>
      </c>
      <c r="AG41" s="175" t="s">
        <v>85</v>
      </c>
      <c r="AH41" s="176">
        <v>2222</v>
      </c>
    </row>
    <row r="42" spans="12:34" ht="15.75">
      <c r="L42" s="166">
        <v>16</v>
      </c>
      <c r="M42" s="250" t="s">
        <v>242</v>
      </c>
      <c r="N42" s="251" t="s">
        <v>9</v>
      </c>
      <c r="O42" s="166" t="s">
        <v>232</v>
      </c>
      <c r="P42" s="166">
        <v>6</v>
      </c>
      <c r="Q42" s="250" t="s">
        <v>253</v>
      </c>
      <c r="R42" s="251" t="s">
        <v>9</v>
      </c>
      <c r="T42" s="166">
        <v>8</v>
      </c>
      <c r="U42" s="250" t="s">
        <v>245</v>
      </c>
      <c r="V42" s="251" t="s">
        <v>9</v>
      </c>
      <c r="W42" s="166" t="s">
        <v>229</v>
      </c>
      <c r="X42" s="166">
        <v>15</v>
      </c>
      <c r="Y42" s="250" t="s">
        <v>248</v>
      </c>
      <c r="Z42" s="251" t="s">
        <v>9</v>
      </c>
      <c r="AB42" s="166">
        <v>17</v>
      </c>
      <c r="AC42" s="250" t="s">
        <v>227</v>
      </c>
      <c r="AD42" s="251" t="s">
        <v>9</v>
      </c>
      <c r="AE42" s="166" t="s">
        <v>232</v>
      </c>
      <c r="AF42" s="166">
        <v>7</v>
      </c>
      <c r="AG42" s="250" t="s">
        <v>250</v>
      </c>
      <c r="AH42" s="251" t="s">
        <v>9</v>
      </c>
    </row>
    <row r="43" spans="12:34" ht="15.75">
      <c r="L43" s="174" t="s">
        <v>9</v>
      </c>
      <c r="M43" s="175" t="s">
        <v>139</v>
      </c>
      <c r="N43" s="176">
        <v>0</v>
      </c>
      <c r="O43" s="174" t="s">
        <v>237</v>
      </c>
      <c r="P43" s="174" t="s">
        <v>9</v>
      </c>
      <c r="Q43" s="175" t="s">
        <v>68</v>
      </c>
      <c r="R43" s="176">
        <v>2062</v>
      </c>
      <c r="T43" s="174" t="s">
        <v>35</v>
      </c>
      <c r="U43" s="175" t="s">
        <v>83</v>
      </c>
      <c r="V43" s="176">
        <v>2450</v>
      </c>
      <c r="W43" s="174" t="s">
        <v>237</v>
      </c>
      <c r="X43" s="174" t="s">
        <v>9</v>
      </c>
      <c r="Y43" s="175" t="s">
        <v>133</v>
      </c>
      <c r="Z43" s="176">
        <v>2353</v>
      </c>
      <c r="AB43" s="174" t="s">
        <v>9</v>
      </c>
      <c r="AC43" s="175" t="s">
        <v>148</v>
      </c>
      <c r="AD43" s="176">
        <v>0</v>
      </c>
      <c r="AE43" s="174" t="s">
        <v>240</v>
      </c>
      <c r="AF43" s="174" t="s">
        <v>9</v>
      </c>
      <c r="AG43" s="175" t="s">
        <v>78</v>
      </c>
      <c r="AH43" s="176">
        <v>0</v>
      </c>
    </row>
    <row r="44" spans="12:34" ht="15.75">
      <c r="L44" s="174" t="s">
        <v>9</v>
      </c>
      <c r="M44" s="175" t="s">
        <v>144</v>
      </c>
      <c r="N44" s="176">
        <v>2090</v>
      </c>
      <c r="O44" s="174" t="s">
        <v>241</v>
      </c>
      <c r="P44" s="174" t="s">
        <v>9</v>
      </c>
      <c r="Q44" s="175" t="s">
        <v>73</v>
      </c>
      <c r="R44" s="176">
        <v>0</v>
      </c>
      <c r="T44" s="174" t="s">
        <v>87</v>
      </c>
      <c r="U44" s="175" t="s">
        <v>88</v>
      </c>
      <c r="V44" s="176">
        <v>2255</v>
      </c>
      <c r="W44" s="174" t="s">
        <v>240</v>
      </c>
      <c r="X44" s="174" t="s">
        <v>9</v>
      </c>
      <c r="Y44" s="175" t="s">
        <v>136</v>
      </c>
      <c r="Z44" s="176">
        <v>0</v>
      </c>
      <c r="AB44" s="174" t="s">
        <v>9</v>
      </c>
      <c r="AC44" s="175" t="s">
        <v>149</v>
      </c>
      <c r="AD44" s="176">
        <v>0</v>
      </c>
      <c r="AE44" s="174" t="s">
        <v>240</v>
      </c>
      <c r="AF44" s="174" t="s">
        <v>9</v>
      </c>
      <c r="AG44" s="175" t="s">
        <v>79</v>
      </c>
      <c r="AH44" s="176">
        <v>0</v>
      </c>
    </row>
    <row r="45" spans="12:34" ht="15.75">
      <c r="L45" s="166">
        <v>17</v>
      </c>
      <c r="M45" s="250" t="s">
        <v>227</v>
      </c>
      <c r="N45" s="251" t="s">
        <v>9</v>
      </c>
      <c r="O45" s="166" t="s">
        <v>254</v>
      </c>
      <c r="P45" s="166">
        <v>5</v>
      </c>
      <c r="Q45" s="250" t="s">
        <v>251</v>
      </c>
      <c r="R45" s="251" t="s">
        <v>9</v>
      </c>
      <c r="T45" s="166">
        <v>9</v>
      </c>
      <c r="U45" s="250" t="s">
        <v>230</v>
      </c>
      <c r="V45" s="251" t="s">
        <v>9</v>
      </c>
      <c r="W45" s="166" t="s">
        <v>247</v>
      </c>
      <c r="X45" s="166">
        <v>14</v>
      </c>
      <c r="Y45" s="250" t="s">
        <v>252</v>
      </c>
      <c r="Z45" s="251" t="s">
        <v>9</v>
      </c>
      <c r="AB45" s="166">
        <v>1</v>
      </c>
      <c r="AC45" s="253" t="s">
        <v>233</v>
      </c>
      <c r="AD45" s="254" t="s">
        <v>9</v>
      </c>
      <c r="AE45" s="166" t="s">
        <v>247</v>
      </c>
      <c r="AF45" s="166">
        <v>6</v>
      </c>
      <c r="AG45" s="250" t="s">
        <v>253</v>
      </c>
      <c r="AH45" s="251" t="s">
        <v>9</v>
      </c>
    </row>
    <row r="46" spans="12:34" ht="15.75">
      <c r="L46" s="174" t="s">
        <v>9</v>
      </c>
      <c r="M46" s="175" t="s">
        <v>146</v>
      </c>
      <c r="N46" s="176">
        <v>0</v>
      </c>
      <c r="O46" s="174" t="s">
        <v>241</v>
      </c>
      <c r="P46" s="174" t="s">
        <v>9</v>
      </c>
      <c r="Q46" s="175" t="s">
        <v>61</v>
      </c>
      <c r="R46" s="176">
        <v>0</v>
      </c>
      <c r="T46" s="174" t="s">
        <v>9</v>
      </c>
      <c r="U46" s="175" t="s">
        <v>91</v>
      </c>
      <c r="V46" s="176">
        <v>2116</v>
      </c>
      <c r="W46" s="174" t="s">
        <v>237</v>
      </c>
      <c r="X46" s="174" t="s">
        <v>9</v>
      </c>
      <c r="Y46" s="175" t="s">
        <v>126</v>
      </c>
      <c r="Z46" s="176">
        <v>1959</v>
      </c>
      <c r="AB46" s="174" t="s">
        <v>9</v>
      </c>
      <c r="AC46" s="175" t="s">
        <v>18</v>
      </c>
      <c r="AD46" s="176">
        <v>0</v>
      </c>
      <c r="AE46" s="174" t="s">
        <v>237</v>
      </c>
      <c r="AF46" s="174" t="s">
        <v>9</v>
      </c>
      <c r="AG46" s="175" t="s">
        <v>70</v>
      </c>
      <c r="AH46" s="176">
        <v>0</v>
      </c>
    </row>
    <row r="47" spans="12:34" ht="15.75">
      <c r="L47" s="174" t="s">
        <v>9</v>
      </c>
      <c r="M47" s="175" t="s">
        <v>151</v>
      </c>
      <c r="N47" s="176">
        <v>0</v>
      </c>
      <c r="O47" s="174" t="s">
        <v>241</v>
      </c>
      <c r="P47" s="174" t="s">
        <v>9</v>
      </c>
      <c r="Q47" s="175" t="s">
        <v>66</v>
      </c>
      <c r="R47" s="176">
        <v>0</v>
      </c>
      <c r="T47" s="174" t="s">
        <v>9</v>
      </c>
      <c r="U47" s="175" t="s">
        <v>94</v>
      </c>
      <c r="V47" s="176">
        <v>2068</v>
      </c>
      <c r="W47" s="174" t="s">
        <v>237</v>
      </c>
      <c r="X47" s="174" t="s">
        <v>9</v>
      </c>
      <c r="Y47" s="175" t="s">
        <v>129</v>
      </c>
      <c r="Z47" s="176">
        <v>1871</v>
      </c>
      <c r="AB47" s="174" t="s">
        <v>9</v>
      </c>
      <c r="AC47" s="175" t="s">
        <v>20</v>
      </c>
      <c r="AD47" s="176">
        <v>2045</v>
      </c>
      <c r="AE47" s="174" t="s">
        <v>257</v>
      </c>
      <c r="AF47" s="174" t="s">
        <v>9</v>
      </c>
      <c r="AG47" s="175" t="s">
        <v>71</v>
      </c>
      <c r="AH47" s="176">
        <v>0</v>
      </c>
    </row>
    <row r="48" spans="12:34" ht="15.75">
      <c r="L48" s="166">
        <v>1</v>
      </c>
      <c r="M48" s="253" t="s">
        <v>233</v>
      </c>
      <c r="N48" s="254" t="s">
        <v>9</v>
      </c>
      <c r="O48" s="166" t="s">
        <v>244</v>
      </c>
      <c r="P48" s="166">
        <v>4</v>
      </c>
      <c r="Q48" s="250" t="s">
        <v>246</v>
      </c>
      <c r="R48" s="251" t="s">
        <v>9</v>
      </c>
      <c r="T48" s="166">
        <v>10</v>
      </c>
      <c r="U48" s="250" t="s">
        <v>255</v>
      </c>
      <c r="V48" s="251" t="s">
        <v>9</v>
      </c>
      <c r="W48" s="166" t="s">
        <v>232</v>
      </c>
      <c r="X48" s="166">
        <v>13</v>
      </c>
      <c r="Y48" s="250" t="s">
        <v>249</v>
      </c>
      <c r="Z48" s="251" t="s">
        <v>9</v>
      </c>
      <c r="AB48" s="166">
        <v>2</v>
      </c>
      <c r="AC48" s="250" t="s">
        <v>225</v>
      </c>
      <c r="AD48" s="251" t="s">
        <v>9</v>
      </c>
      <c r="AE48" s="166" t="s">
        <v>247</v>
      </c>
      <c r="AF48" s="166">
        <v>5</v>
      </c>
      <c r="AG48" s="250" t="s">
        <v>251</v>
      </c>
      <c r="AH48" s="251" t="s">
        <v>9</v>
      </c>
    </row>
    <row r="49" spans="12:34" ht="15.75">
      <c r="L49" s="174" t="s">
        <v>9</v>
      </c>
      <c r="M49" s="175" t="s">
        <v>11</v>
      </c>
      <c r="N49" s="176">
        <v>2012</v>
      </c>
      <c r="O49" s="174" t="s">
        <v>241</v>
      </c>
      <c r="P49" s="174" t="s">
        <v>9</v>
      </c>
      <c r="Q49" s="175" t="s">
        <v>51</v>
      </c>
      <c r="R49" s="176">
        <v>2153</v>
      </c>
      <c r="T49" s="174" t="s">
        <v>9</v>
      </c>
      <c r="U49" s="175" t="s">
        <v>97</v>
      </c>
      <c r="V49" s="176">
        <v>0</v>
      </c>
      <c r="W49" s="174" t="s">
        <v>240</v>
      </c>
      <c r="X49" s="174" t="s">
        <v>9</v>
      </c>
      <c r="Y49" s="175" t="s">
        <v>118</v>
      </c>
      <c r="Z49" s="176">
        <v>0</v>
      </c>
      <c r="AB49" s="174" t="s">
        <v>27</v>
      </c>
      <c r="AC49" s="175" t="s">
        <v>31</v>
      </c>
      <c r="AD49" s="176">
        <v>2442</v>
      </c>
      <c r="AE49" s="174" t="s">
        <v>237</v>
      </c>
      <c r="AF49" s="174" t="s">
        <v>9</v>
      </c>
      <c r="AG49" s="175" t="s">
        <v>63</v>
      </c>
      <c r="AH49" s="176">
        <v>2011</v>
      </c>
    </row>
    <row r="50" spans="12:34" ht="15.75">
      <c r="L50" s="174" t="s">
        <v>9</v>
      </c>
      <c r="M50" s="175" t="s">
        <v>25</v>
      </c>
      <c r="N50" s="176">
        <v>1926</v>
      </c>
      <c r="O50" s="174" t="s">
        <v>240</v>
      </c>
      <c r="P50" s="174" t="s">
        <v>9</v>
      </c>
      <c r="Q50" s="175" t="s">
        <v>58</v>
      </c>
      <c r="R50" s="176">
        <v>1953</v>
      </c>
      <c r="T50" s="174" t="s">
        <v>9</v>
      </c>
      <c r="U50" s="175" t="s">
        <v>100</v>
      </c>
      <c r="V50" s="176">
        <v>2152</v>
      </c>
      <c r="W50" s="174" t="s">
        <v>240</v>
      </c>
      <c r="X50" s="174" t="s">
        <v>9</v>
      </c>
      <c r="Y50" s="175" t="s">
        <v>122</v>
      </c>
      <c r="Z50" s="176">
        <v>0</v>
      </c>
      <c r="AB50" s="174" t="s">
        <v>27</v>
      </c>
      <c r="AC50" s="175" t="s">
        <v>33</v>
      </c>
      <c r="AD50" s="176">
        <v>2445</v>
      </c>
      <c r="AE50" s="174" t="s">
        <v>237</v>
      </c>
      <c r="AF50" s="174" t="s">
        <v>9</v>
      </c>
      <c r="AG50" s="175" t="s">
        <v>64</v>
      </c>
      <c r="AH50" s="176">
        <v>0</v>
      </c>
    </row>
    <row r="51" spans="12:34" ht="15.75">
      <c r="L51" s="166">
        <v>2</v>
      </c>
      <c r="M51" s="250" t="s">
        <v>225</v>
      </c>
      <c r="N51" s="251" t="s">
        <v>9</v>
      </c>
      <c r="O51" s="166" t="s">
        <v>247</v>
      </c>
      <c r="P51" s="166">
        <v>3</v>
      </c>
      <c r="Q51" s="250" t="s">
        <v>231</v>
      </c>
      <c r="R51" s="251" t="s">
        <v>9</v>
      </c>
      <c r="T51" s="166">
        <v>11</v>
      </c>
      <c r="U51" s="250" t="s">
        <v>228</v>
      </c>
      <c r="V51" s="251" t="s">
        <v>9</v>
      </c>
      <c r="W51" s="166" t="s">
        <v>232</v>
      </c>
      <c r="X51" s="166">
        <v>12</v>
      </c>
      <c r="Y51" s="250" t="s">
        <v>243</v>
      </c>
      <c r="Z51" s="251" t="s">
        <v>9</v>
      </c>
      <c r="AB51" s="166">
        <v>3</v>
      </c>
      <c r="AC51" s="250" t="s">
        <v>231</v>
      </c>
      <c r="AD51" s="251" t="s">
        <v>9</v>
      </c>
      <c r="AE51" s="166" t="s">
        <v>229</v>
      </c>
      <c r="AF51" s="166">
        <v>4</v>
      </c>
      <c r="AG51" s="250" t="s">
        <v>246</v>
      </c>
      <c r="AH51" s="251" t="s">
        <v>9</v>
      </c>
    </row>
    <row r="52" spans="12:34" ht="15.75">
      <c r="L52" s="174" t="s">
        <v>27</v>
      </c>
      <c r="M52" s="175" t="s">
        <v>28</v>
      </c>
      <c r="N52" s="176">
        <v>2482</v>
      </c>
      <c r="O52" s="174" t="s">
        <v>237</v>
      </c>
      <c r="P52" s="174" t="s">
        <v>9</v>
      </c>
      <c r="Q52" s="175" t="s">
        <v>7</v>
      </c>
      <c r="R52" s="176">
        <v>2259</v>
      </c>
      <c r="T52" s="174" t="s">
        <v>9</v>
      </c>
      <c r="U52" s="175" t="s">
        <v>104</v>
      </c>
      <c r="V52" s="176">
        <v>0</v>
      </c>
      <c r="W52" s="174" t="s">
        <v>240</v>
      </c>
      <c r="X52" s="174" t="s">
        <v>9</v>
      </c>
      <c r="Y52" s="175" t="s">
        <v>111</v>
      </c>
      <c r="Z52" s="176">
        <v>2168</v>
      </c>
      <c r="AB52" s="174" t="s">
        <v>9</v>
      </c>
      <c r="AC52" s="175" t="s">
        <v>16</v>
      </c>
      <c r="AD52" s="176">
        <v>2218</v>
      </c>
      <c r="AE52" s="174" t="s">
        <v>237</v>
      </c>
      <c r="AF52" s="174" t="s">
        <v>9</v>
      </c>
      <c r="AG52" s="175" t="s">
        <v>54</v>
      </c>
      <c r="AH52" s="176">
        <v>2011</v>
      </c>
    </row>
    <row r="53" spans="12:34" ht="15.75">
      <c r="L53" s="174" t="s">
        <v>27</v>
      </c>
      <c r="M53" s="175" t="s">
        <v>38</v>
      </c>
      <c r="N53" s="176">
        <v>2400</v>
      </c>
      <c r="O53" s="174" t="s">
        <v>237</v>
      </c>
      <c r="P53" s="174" t="s">
        <v>9</v>
      </c>
      <c r="Q53" s="175" t="s">
        <v>21</v>
      </c>
      <c r="R53" s="176">
        <v>2159</v>
      </c>
      <c r="T53" s="174" t="s">
        <v>9</v>
      </c>
      <c r="U53" s="175" t="s">
        <v>107</v>
      </c>
      <c r="V53" s="176">
        <v>0</v>
      </c>
      <c r="W53" s="174" t="s">
        <v>240</v>
      </c>
      <c r="X53" s="174" t="s">
        <v>9</v>
      </c>
      <c r="Y53" s="175" t="s">
        <v>114</v>
      </c>
      <c r="Z53" s="176">
        <v>2094</v>
      </c>
      <c r="AB53" s="174" t="s">
        <v>9</v>
      </c>
      <c r="AC53" s="175" t="s">
        <v>49</v>
      </c>
      <c r="AD53" s="176">
        <v>2148</v>
      </c>
      <c r="AE53" s="174" t="s">
        <v>240</v>
      </c>
      <c r="AF53" s="174" t="s">
        <v>9</v>
      </c>
      <c r="AG53" s="175" t="s">
        <v>55</v>
      </c>
      <c r="AH53" s="176">
        <v>2083</v>
      </c>
    </row>
    <row r="55" spans="12:34" ht="15.75">
      <c r="L55" s="166">
        <v>5</v>
      </c>
      <c r="M55" s="250" t="s">
        <v>251</v>
      </c>
      <c r="N55" s="251" t="s">
        <v>9</v>
      </c>
      <c r="O55" s="166" t="s">
        <v>244</v>
      </c>
      <c r="P55" s="166">
        <v>3</v>
      </c>
      <c r="Q55" s="250" t="s">
        <v>231</v>
      </c>
      <c r="R55" s="251" t="s">
        <v>9</v>
      </c>
      <c r="T55" s="166">
        <v>14</v>
      </c>
      <c r="U55" s="250" t="s">
        <v>252</v>
      </c>
      <c r="V55" s="251" t="s">
        <v>9</v>
      </c>
      <c r="W55" s="166" t="s">
        <v>244</v>
      </c>
      <c r="X55" s="166">
        <v>12</v>
      </c>
      <c r="Y55" s="250" t="s">
        <v>243</v>
      </c>
      <c r="Z55" s="251" t="s">
        <v>9</v>
      </c>
      <c r="AB55" s="166">
        <v>6</v>
      </c>
      <c r="AC55" s="250" t="s">
        <v>253</v>
      </c>
      <c r="AD55" s="251" t="s">
        <v>9</v>
      </c>
      <c r="AE55" s="166" t="s">
        <v>254</v>
      </c>
      <c r="AF55" s="166">
        <v>4</v>
      </c>
      <c r="AG55" s="250" t="s">
        <v>246</v>
      </c>
      <c r="AH55" s="251" t="s">
        <v>9</v>
      </c>
    </row>
    <row r="56" spans="12:34" ht="15.75">
      <c r="L56" s="174" t="s">
        <v>9</v>
      </c>
      <c r="M56" s="175" t="s">
        <v>61</v>
      </c>
      <c r="N56" s="176">
        <v>0</v>
      </c>
      <c r="O56" s="174" t="s">
        <v>240</v>
      </c>
      <c r="P56" s="174" t="s">
        <v>9</v>
      </c>
      <c r="Q56" s="175" t="s">
        <v>7</v>
      </c>
      <c r="R56" s="176">
        <v>2259</v>
      </c>
      <c r="T56" s="174" t="s">
        <v>9</v>
      </c>
      <c r="U56" s="175" t="s">
        <v>126</v>
      </c>
      <c r="V56" s="176">
        <v>1959</v>
      </c>
      <c r="W56" s="174" t="s">
        <v>240</v>
      </c>
      <c r="X56" s="174" t="s">
        <v>9</v>
      </c>
      <c r="Y56" s="175" t="s">
        <v>111</v>
      </c>
      <c r="Z56" s="176">
        <v>2168</v>
      </c>
      <c r="AB56" s="174" t="s">
        <v>9</v>
      </c>
      <c r="AC56" s="175" t="s">
        <v>70</v>
      </c>
      <c r="AD56" s="176">
        <v>0</v>
      </c>
      <c r="AE56" s="174" t="s">
        <v>241</v>
      </c>
      <c r="AF56" s="174" t="s">
        <v>9</v>
      </c>
      <c r="AG56" s="175" t="s">
        <v>54</v>
      </c>
      <c r="AH56" s="176">
        <v>2011</v>
      </c>
    </row>
    <row r="57" spans="12:34" ht="15.75">
      <c r="L57" s="174" t="s">
        <v>9</v>
      </c>
      <c r="M57" s="175" t="s">
        <v>66</v>
      </c>
      <c r="N57" s="176">
        <v>0</v>
      </c>
      <c r="O57" s="174" t="s">
        <v>241</v>
      </c>
      <c r="P57" s="174" t="s">
        <v>9</v>
      </c>
      <c r="Q57" s="175" t="s">
        <v>21</v>
      </c>
      <c r="R57" s="176">
        <v>2159</v>
      </c>
      <c r="T57" s="174" t="s">
        <v>9</v>
      </c>
      <c r="U57" s="175" t="s">
        <v>129</v>
      </c>
      <c r="V57" s="176">
        <v>1871</v>
      </c>
      <c r="W57" s="174" t="s">
        <v>241</v>
      </c>
      <c r="X57" s="174" t="s">
        <v>9</v>
      </c>
      <c r="Y57" s="175" t="s">
        <v>114</v>
      </c>
      <c r="Z57" s="176">
        <v>2094</v>
      </c>
      <c r="AB57" s="174" t="s">
        <v>9</v>
      </c>
      <c r="AC57" s="175" t="s">
        <v>71</v>
      </c>
      <c r="AD57" s="176">
        <v>0</v>
      </c>
      <c r="AE57" s="174" t="s">
        <v>241</v>
      </c>
      <c r="AF57" s="174" t="s">
        <v>9</v>
      </c>
      <c r="AG57" s="175" t="s">
        <v>55</v>
      </c>
      <c r="AH57" s="176">
        <v>2083</v>
      </c>
    </row>
    <row r="58" spans="12:34" ht="15.75">
      <c r="L58" s="166">
        <v>6</v>
      </c>
      <c r="M58" s="250" t="s">
        <v>253</v>
      </c>
      <c r="N58" s="251" t="s">
        <v>9</v>
      </c>
      <c r="O58" s="166" t="s">
        <v>254</v>
      </c>
      <c r="P58" s="166">
        <v>2</v>
      </c>
      <c r="Q58" s="250" t="s">
        <v>225</v>
      </c>
      <c r="R58" s="251" t="s">
        <v>9</v>
      </c>
      <c r="T58" s="166">
        <v>15</v>
      </c>
      <c r="U58" s="250" t="s">
        <v>248</v>
      </c>
      <c r="V58" s="251" t="s">
        <v>9</v>
      </c>
      <c r="W58" s="166" t="s">
        <v>229</v>
      </c>
      <c r="X58" s="166">
        <v>11</v>
      </c>
      <c r="Y58" s="250" t="s">
        <v>228</v>
      </c>
      <c r="Z58" s="251" t="s">
        <v>9</v>
      </c>
      <c r="AB58" s="166">
        <v>7</v>
      </c>
      <c r="AC58" s="250" t="s">
        <v>250</v>
      </c>
      <c r="AD58" s="251" t="s">
        <v>9</v>
      </c>
      <c r="AE58" s="166" t="s">
        <v>232</v>
      </c>
      <c r="AF58" s="166">
        <v>3</v>
      </c>
      <c r="AG58" s="250" t="s">
        <v>231</v>
      </c>
      <c r="AH58" s="251" t="s">
        <v>9</v>
      </c>
    </row>
    <row r="59" spans="12:34" ht="15.75">
      <c r="L59" s="174" t="s">
        <v>9</v>
      </c>
      <c r="M59" s="175" t="s">
        <v>68</v>
      </c>
      <c r="N59" s="176">
        <v>2062</v>
      </c>
      <c r="O59" s="174" t="s">
        <v>241</v>
      </c>
      <c r="P59" s="174" t="s">
        <v>27</v>
      </c>
      <c r="Q59" s="175" t="s">
        <v>28</v>
      </c>
      <c r="R59" s="176">
        <v>2482</v>
      </c>
      <c r="T59" s="174" t="s">
        <v>9</v>
      </c>
      <c r="U59" s="175" t="s">
        <v>133</v>
      </c>
      <c r="V59" s="176">
        <v>2353</v>
      </c>
      <c r="W59" s="174" t="s">
        <v>237</v>
      </c>
      <c r="X59" s="174" t="s">
        <v>9</v>
      </c>
      <c r="Y59" s="175" t="s">
        <v>104</v>
      </c>
      <c r="Z59" s="176">
        <v>0</v>
      </c>
      <c r="AB59" s="174" t="s">
        <v>9</v>
      </c>
      <c r="AC59" s="175" t="s">
        <v>77</v>
      </c>
      <c r="AD59" s="176">
        <v>0</v>
      </c>
      <c r="AE59" s="174" t="s">
        <v>237</v>
      </c>
      <c r="AF59" s="174" t="s">
        <v>9</v>
      </c>
      <c r="AG59" s="175" t="s">
        <v>16</v>
      </c>
      <c r="AH59" s="176">
        <v>2218</v>
      </c>
    </row>
    <row r="60" spans="12:34" ht="15.75">
      <c r="L60" s="174" t="s">
        <v>9</v>
      </c>
      <c r="M60" s="175" t="s">
        <v>73</v>
      </c>
      <c r="N60" s="176">
        <v>0</v>
      </c>
      <c r="O60" s="174" t="s">
        <v>241</v>
      </c>
      <c r="P60" s="174" t="s">
        <v>27</v>
      </c>
      <c r="Q60" s="175" t="s">
        <v>38</v>
      </c>
      <c r="R60" s="176">
        <v>2400</v>
      </c>
      <c r="T60" s="174" t="s">
        <v>9</v>
      </c>
      <c r="U60" s="175" t="s">
        <v>136</v>
      </c>
      <c r="V60" s="176">
        <v>0</v>
      </c>
      <c r="W60" s="174" t="s">
        <v>240</v>
      </c>
      <c r="X60" s="174" t="s">
        <v>9</v>
      </c>
      <c r="Y60" s="175" t="s">
        <v>108</v>
      </c>
      <c r="Z60" s="176">
        <v>0</v>
      </c>
      <c r="AB60" s="174" t="s">
        <v>9</v>
      </c>
      <c r="AC60" s="175" t="s">
        <v>78</v>
      </c>
      <c r="AD60" s="176">
        <v>0</v>
      </c>
      <c r="AE60" s="174" t="s">
        <v>241</v>
      </c>
      <c r="AF60" s="174" t="s">
        <v>9</v>
      </c>
      <c r="AG60" s="175" t="s">
        <v>49</v>
      </c>
      <c r="AH60" s="176">
        <v>2148</v>
      </c>
    </row>
    <row r="61" spans="12:34" ht="15.75">
      <c r="L61" s="166">
        <v>7</v>
      </c>
      <c r="M61" s="250" t="s">
        <v>250</v>
      </c>
      <c r="N61" s="251" t="s">
        <v>9</v>
      </c>
      <c r="O61" s="166" t="s">
        <v>232</v>
      </c>
      <c r="P61" s="166">
        <v>1</v>
      </c>
      <c r="Q61" s="253" t="s">
        <v>233</v>
      </c>
      <c r="R61" s="254" t="s">
        <v>9</v>
      </c>
      <c r="T61" s="166">
        <v>16</v>
      </c>
      <c r="U61" s="250" t="s">
        <v>242</v>
      </c>
      <c r="V61" s="251" t="s">
        <v>9</v>
      </c>
      <c r="W61" s="166" t="s">
        <v>232</v>
      </c>
      <c r="X61" s="166">
        <v>10</v>
      </c>
      <c r="Y61" s="250" t="s">
        <v>255</v>
      </c>
      <c r="Z61" s="251" t="s">
        <v>9</v>
      </c>
      <c r="AB61" s="166">
        <v>8</v>
      </c>
      <c r="AC61" s="250" t="s">
        <v>245</v>
      </c>
      <c r="AD61" s="251" t="s">
        <v>9</v>
      </c>
      <c r="AE61" s="166" t="s">
        <v>232</v>
      </c>
      <c r="AF61" s="166">
        <v>2</v>
      </c>
      <c r="AG61" s="250" t="s">
        <v>225</v>
      </c>
      <c r="AH61" s="251" t="s">
        <v>9</v>
      </c>
    </row>
    <row r="62" spans="12:34" ht="15.75">
      <c r="L62" s="174" t="s">
        <v>9</v>
      </c>
      <c r="M62" s="175" t="s">
        <v>75</v>
      </c>
      <c r="N62" s="176">
        <v>2071</v>
      </c>
      <c r="O62" s="174" t="s">
        <v>237</v>
      </c>
      <c r="P62" s="174" t="s">
        <v>9</v>
      </c>
      <c r="Q62" s="175" t="s">
        <v>11</v>
      </c>
      <c r="R62" s="176">
        <v>2012</v>
      </c>
      <c r="T62" s="174" t="s">
        <v>52</v>
      </c>
      <c r="U62" s="175" t="s">
        <v>140</v>
      </c>
      <c r="V62" s="176">
        <v>2291</v>
      </c>
      <c r="W62" s="174" t="s">
        <v>241</v>
      </c>
      <c r="X62" s="174" t="s">
        <v>9</v>
      </c>
      <c r="Y62" s="175" t="s">
        <v>97</v>
      </c>
      <c r="Z62" s="176">
        <v>0</v>
      </c>
      <c r="AB62" s="174" t="s">
        <v>27</v>
      </c>
      <c r="AC62" s="175" t="s">
        <v>84</v>
      </c>
      <c r="AD62" s="176">
        <v>2377</v>
      </c>
      <c r="AE62" s="174" t="s">
        <v>237</v>
      </c>
      <c r="AF62" s="174" t="s">
        <v>27</v>
      </c>
      <c r="AG62" s="175" t="s">
        <v>31</v>
      </c>
      <c r="AH62" s="176">
        <v>2442</v>
      </c>
    </row>
    <row r="63" spans="12:34" ht="15.75">
      <c r="L63" s="174" t="s">
        <v>9</v>
      </c>
      <c r="M63" s="175" t="s">
        <v>81</v>
      </c>
      <c r="N63" s="176">
        <v>0</v>
      </c>
      <c r="O63" s="174" t="s">
        <v>241</v>
      </c>
      <c r="P63" s="174" t="s">
        <v>9</v>
      </c>
      <c r="Q63" s="175" t="s">
        <v>26</v>
      </c>
      <c r="R63" s="176">
        <v>1887</v>
      </c>
      <c r="T63" s="174" t="s">
        <v>9</v>
      </c>
      <c r="U63" s="175" t="s">
        <v>143</v>
      </c>
      <c r="V63" s="176">
        <v>2054</v>
      </c>
      <c r="W63" s="174" t="s">
        <v>237</v>
      </c>
      <c r="X63" s="174" t="s">
        <v>9</v>
      </c>
      <c r="Y63" s="175" t="s">
        <v>100</v>
      </c>
      <c r="Z63" s="176">
        <v>2152</v>
      </c>
      <c r="AB63" s="174" t="s">
        <v>9</v>
      </c>
      <c r="AC63" s="175" t="s">
        <v>85</v>
      </c>
      <c r="AD63" s="176">
        <v>2222</v>
      </c>
      <c r="AE63" s="174" t="s">
        <v>241</v>
      </c>
      <c r="AF63" s="174" t="s">
        <v>27</v>
      </c>
      <c r="AG63" s="175" t="s">
        <v>33</v>
      </c>
      <c r="AH63" s="176">
        <v>2445</v>
      </c>
    </row>
    <row r="64" spans="12:34" ht="15.75">
      <c r="L64" s="166">
        <v>8</v>
      </c>
      <c r="M64" s="250" t="s">
        <v>245</v>
      </c>
      <c r="N64" s="251" t="s">
        <v>9</v>
      </c>
      <c r="O64" s="166" t="s">
        <v>247</v>
      </c>
      <c r="P64" s="166">
        <v>17</v>
      </c>
      <c r="Q64" s="250" t="s">
        <v>227</v>
      </c>
      <c r="R64" s="251" t="s">
        <v>9</v>
      </c>
      <c r="T64" s="166">
        <v>17</v>
      </c>
      <c r="U64" s="250" t="s">
        <v>227</v>
      </c>
      <c r="V64" s="251" t="s">
        <v>9</v>
      </c>
      <c r="W64" s="166" t="s">
        <v>254</v>
      </c>
      <c r="X64" s="166">
        <v>9</v>
      </c>
      <c r="Y64" s="250" t="s">
        <v>230</v>
      </c>
      <c r="Z64" s="251" t="s">
        <v>9</v>
      </c>
      <c r="AB64" s="166">
        <v>9</v>
      </c>
      <c r="AC64" s="250" t="s">
        <v>230</v>
      </c>
      <c r="AD64" s="251" t="s">
        <v>9</v>
      </c>
      <c r="AE64" s="166" t="s">
        <v>254</v>
      </c>
      <c r="AF64" s="166">
        <v>1</v>
      </c>
      <c r="AG64" s="253" t="s">
        <v>233</v>
      </c>
      <c r="AH64" s="254" t="s">
        <v>9</v>
      </c>
    </row>
    <row r="65" spans="12:34" ht="15.75">
      <c r="L65" s="174" t="s">
        <v>35</v>
      </c>
      <c r="M65" s="175" t="s">
        <v>82</v>
      </c>
      <c r="N65" s="176">
        <v>2463</v>
      </c>
      <c r="O65" s="174" t="s">
        <v>237</v>
      </c>
      <c r="P65" s="174" t="s">
        <v>9</v>
      </c>
      <c r="Q65" s="175" t="s">
        <v>146</v>
      </c>
      <c r="R65" s="176">
        <v>0</v>
      </c>
      <c r="T65" s="174" t="s">
        <v>9</v>
      </c>
      <c r="U65" s="175" t="s">
        <v>147</v>
      </c>
      <c r="V65" s="176">
        <v>1782</v>
      </c>
      <c r="W65" s="174" t="s">
        <v>241</v>
      </c>
      <c r="X65" s="174" t="s">
        <v>9</v>
      </c>
      <c r="Y65" s="175" t="s">
        <v>91</v>
      </c>
      <c r="Z65" s="176">
        <v>2116</v>
      </c>
      <c r="AB65" s="174" t="s">
        <v>9</v>
      </c>
      <c r="AC65" s="175" t="s">
        <v>92</v>
      </c>
      <c r="AD65" s="176">
        <v>2109</v>
      </c>
      <c r="AE65" s="174" t="s">
        <v>241</v>
      </c>
      <c r="AF65" s="174" t="s">
        <v>9</v>
      </c>
      <c r="AG65" s="175" t="s">
        <v>18</v>
      </c>
      <c r="AH65" s="176">
        <v>0</v>
      </c>
    </row>
    <row r="66" spans="12:34" ht="15.75">
      <c r="L66" s="174" t="s">
        <v>87</v>
      </c>
      <c r="M66" s="175" t="s">
        <v>88</v>
      </c>
      <c r="N66" s="176">
        <v>2255</v>
      </c>
      <c r="O66" s="174" t="s">
        <v>237</v>
      </c>
      <c r="P66" s="174" t="s">
        <v>9</v>
      </c>
      <c r="Q66" s="175" t="s">
        <v>152</v>
      </c>
      <c r="R66" s="176">
        <v>0</v>
      </c>
      <c r="T66" s="174" t="s">
        <v>9</v>
      </c>
      <c r="U66" s="175" t="s">
        <v>150</v>
      </c>
      <c r="V66" s="176">
        <v>1728</v>
      </c>
      <c r="W66" s="174" t="s">
        <v>241</v>
      </c>
      <c r="X66" s="174" t="s">
        <v>9</v>
      </c>
      <c r="Y66" s="175" t="s">
        <v>94</v>
      </c>
      <c r="Z66" s="176">
        <v>2068</v>
      </c>
      <c r="AB66" s="174" t="s">
        <v>9</v>
      </c>
      <c r="AC66" s="175" t="s">
        <v>93</v>
      </c>
      <c r="AD66" s="176">
        <v>2089</v>
      </c>
      <c r="AE66" s="174" t="s">
        <v>241</v>
      </c>
      <c r="AF66" s="174" t="s">
        <v>9</v>
      </c>
      <c r="AG66" s="175" t="s">
        <v>20</v>
      </c>
      <c r="AH66" s="176">
        <v>2045</v>
      </c>
    </row>
    <row r="67" spans="12:34" ht="15.75">
      <c r="L67" s="166">
        <v>9</v>
      </c>
      <c r="M67" s="250" t="s">
        <v>230</v>
      </c>
      <c r="N67" s="251" t="s">
        <v>9</v>
      </c>
      <c r="O67" s="166" t="s">
        <v>232</v>
      </c>
      <c r="P67" s="166">
        <v>16</v>
      </c>
      <c r="Q67" s="250" t="s">
        <v>242</v>
      </c>
      <c r="R67" s="251" t="s">
        <v>9</v>
      </c>
      <c r="T67" s="166">
        <v>1</v>
      </c>
      <c r="U67" s="253" t="s">
        <v>233</v>
      </c>
      <c r="V67" s="254" t="s">
        <v>9</v>
      </c>
      <c r="W67" s="166" t="s">
        <v>244</v>
      </c>
      <c r="X67" s="166">
        <v>8</v>
      </c>
      <c r="Y67" s="250" t="s">
        <v>245</v>
      </c>
      <c r="Z67" s="251" t="s">
        <v>9</v>
      </c>
      <c r="AB67" s="166">
        <v>10</v>
      </c>
      <c r="AC67" s="250" t="s">
        <v>255</v>
      </c>
      <c r="AD67" s="251" t="s">
        <v>9</v>
      </c>
      <c r="AE67" s="166" t="s">
        <v>247</v>
      </c>
      <c r="AF67" s="166">
        <v>17</v>
      </c>
      <c r="AG67" s="250" t="s">
        <v>227</v>
      </c>
      <c r="AH67" s="251" t="s">
        <v>9</v>
      </c>
    </row>
    <row r="68" spans="12:34" ht="15.75">
      <c r="L68" s="174" t="s">
        <v>52</v>
      </c>
      <c r="M68" s="175" t="s">
        <v>90</v>
      </c>
      <c r="N68" s="176">
        <v>2369</v>
      </c>
      <c r="O68" s="174" t="s">
        <v>237</v>
      </c>
      <c r="P68" s="174" t="s">
        <v>9</v>
      </c>
      <c r="Q68" s="175" t="s">
        <v>139</v>
      </c>
      <c r="R68" s="176">
        <v>0</v>
      </c>
      <c r="T68" s="174" t="s">
        <v>9</v>
      </c>
      <c r="U68" s="175" t="s">
        <v>15</v>
      </c>
      <c r="V68" s="176">
        <v>2080</v>
      </c>
      <c r="W68" s="174" t="s">
        <v>241</v>
      </c>
      <c r="X68" s="174" t="s">
        <v>35</v>
      </c>
      <c r="Y68" s="175" t="s">
        <v>83</v>
      </c>
      <c r="Z68" s="176">
        <v>2450</v>
      </c>
      <c r="AB68" s="174" t="s">
        <v>9</v>
      </c>
      <c r="AC68" s="175" t="s">
        <v>98</v>
      </c>
      <c r="AD68" s="176">
        <v>2019</v>
      </c>
      <c r="AE68" s="174" t="s">
        <v>237</v>
      </c>
      <c r="AF68" s="174" t="s">
        <v>9</v>
      </c>
      <c r="AG68" s="175" t="s">
        <v>148</v>
      </c>
      <c r="AH68" s="176">
        <v>0</v>
      </c>
    </row>
    <row r="69" spans="12:34" ht="15.75">
      <c r="L69" s="174" t="s">
        <v>9</v>
      </c>
      <c r="M69" s="175" t="s">
        <v>95</v>
      </c>
      <c r="N69" s="176">
        <v>2064</v>
      </c>
      <c r="O69" s="174" t="s">
        <v>241</v>
      </c>
      <c r="P69" s="174" t="s">
        <v>9</v>
      </c>
      <c r="Q69" s="175" t="s">
        <v>144</v>
      </c>
      <c r="R69" s="176">
        <v>2090</v>
      </c>
      <c r="T69" s="174" t="s">
        <v>9</v>
      </c>
      <c r="U69" s="175" t="s">
        <v>25</v>
      </c>
      <c r="V69" s="176">
        <v>1926</v>
      </c>
      <c r="W69" s="174" t="s">
        <v>240</v>
      </c>
      <c r="X69" s="174" t="s">
        <v>9</v>
      </c>
      <c r="Y69" s="175" t="s">
        <v>86</v>
      </c>
      <c r="Z69" s="176">
        <v>1893</v>
      </c>
      <c r="AB69" s="174" t="s">
        <v>52</v>
      </c>
      <c r="AC69" s="175" t="s">
        <v>99</v>
      </c>
      <c r="AD69" s="176">
        <v>0</v>
      </c>
      <c r="AE69" s="174" t="s">
        <v>237</v>
      </c>
      <c r="AF69" s="174" t="s">
        <v>9</v>
      </c>
      <c r="AG69" s="175" t="s">
        <v>149</v>
      </c>
      <c r="AH69" s="176">
        <v>0</v>
      </c>
    </row>
    <row r="70" spans="12:34" ht="15.75">
      <c r="L70" s="166">
        <v>10</v>
      </c>
      <c r="M70" s="250" t="s">
        <v>255</v>
      </c>
      <c r="N70" s="251" t="s">
        <v>9</v>
      </c>
      <c r="O70" s="166" t="s">
        <v>232</v>
      </c>
      <c r="P70" s="166">
        <v>15</v>
      </c>
      <c r="Q70" s="250" t="s">
        <v>248</v>
      </c>
      <c r="R70" s="251" t="s">
        <v>9</v>
      </c>
      <c r="T70" s="166">
        <v>2</v>
      </c>
      <c r="U70" s="250" t="s">
        <v>225</v>
      </c>
      <c r="V70" s="251" t="s">
        <v>9</v>
      </c>
      <c r="W70" s="166" t="s">
        <v>247</v>
      </c>
      <c r="X70" s="166">
        <v>7</v>
      </c>
      <c r="Y70" s="250" t="s">
        <v>250</v>
      </c>
      <c r="Z70" s="251" t="s">
        <v>9</v>
      </c>
      <c r="AB70" s="166">
        <v>11</v>
      </c>
      <c r="AC70" s="250" t="s">
        <v>228</v>
      </c>
      <c r="AD70" s="251" t="s">
        <v>9</v>
      </c>
      <c r="AE70" s="166" t="s">
        <v>232</v>
      </c>
      <c r="AF70" s="166">
        <v>16</v>
      </c>
      <c r="AG70" s="250" t="s">
        <v>242</v>
      </c>
      <c r="AH70" s="251" t="s">
        <v>9</v>
      </c>
    </row>
    <row r="71" spans="12:34" ht="15.75">
      <c r="L71" s="174" t="s">
        <v>9</v>
      </c>
      <c r="M71" s="175" t="s">
        <v>96</v>
      </c>
      <c r="N71" s="176">
        <v>0</v>
      </c>
      <c r="O71" s="174" t="s">
        <v>237</v>
      </c>
      <c r="P71" s="174" t="s">
        <v>9</v>
      </c>
      <c r="Q71" s="175" t="s">
        <v>132</v>
      </c>
      <c r="R71" s="176">
        <v>2415</v>
      </c>
      <c r="T71" s="174" t="s">
        <v>27</v>
      </c>
      <c r="U71" s="175" t="s">
        <v>30</v>
      </c>
      <c r="V71" s="176">
        <v>2465</v>
      </c>
      <c r="W71" s="174" t="s">
        <v>237</v>
      </c>
      <c r="X71" s="174" t="s">
        <v>9</v>
      </c>
      <c r="Y71" s="175" t="s">
        <v>76</v>
      </c>
      <c r="Z71" s="176">
        <v>0</v>
      </c>
      <c r="AB71" s="174" t="s">
        <v>9</v>
      </c>
      <c r="AC71" s="175" t="s">
        <v>105</v>
      </c>
      <c r="AD71" s="176">
        <v>0</v>
      </c>
      <c r="AE71" s="174" t="s">
        <v>237</v>
      </c>
      <c r="AF71" s="174" t="s">
        <v>9</v>
      </c>
      <c r="AG71" s="175" t="s">
        <v>141</v>
      </c>
      <c r="AH71" s="176">
        <v>2185</v>
      </c>
    </row>
    <row r="72" spans="12:34" ht="15.75">
      <c r="L72" s="174" t="s">
        <v>9</v>
      </c>
      <c r="M72" s="175" t="s">
        <v>101</v>
      </c>
      <c r="N72" s="176">
        <v>0</v>
      </c>
      <c r="O72" s="174" t="s">
        <v>241</v>
      </c>
      <c r="P72" s="174" t="s">
        <v>9</v>
      </c>
      <c r="Q72" s="175" t="s">
        <v>138</v>
      </c>
      <c r="R72" s="176">
        <v>2129</v>
      </c>
      <c r="T72" s="174" t="s">
        <v>35</v>
      </c>
      <c r="U72" s="175" t="s">
        <v>36</v>
      </c>
      <c r="V72" s="176">
        <v>2429</v>
      </c>
      <c r="W72" s="174" t="s">
        <v>237</v>
      </c>
      <c r="X72" s="174" t="s">
        <v>9</v>
      </c>
      <c r="Y72" s="175" t="s">
        <v>79</v>
      </c>
      <c r="Z72" s="176">
        <v>0</v>
      </c>
      <c r="AB72" s="174" t="s">
        <v>9</v>
      </c>
      <c r="AC72" s="175" t="s">
        <v>106</v>
      </c>
      <c r="AD72" s="176">
        <v>0</v>
      </c>
      <c r="AE72" s="174" t="s">
        <v>241</v>
      </c>
      <c r="AF72" s="174" t="s">
        <v>9</v>
      </c>
      <c r="AG72" s="175" t="s">
        <v>142</v>
      </c>
      <c r="AH72" s="176">
        <v>0</v>
      </c>
    </row>
    <row r="73" spans="12:34" ht="15.75">
      <c r="L73" s="166">
        <v>11</v>
      </c>
      <c r="M73" s="250" t="s">
        <v>228</v>
      </c>
      <c r="N73" s="251" t="s">
        <v>9</v>
      </c>
      <c r="O73" s="166" t="s">
        <v>232</v>
      </c>
      <c r="P73" s="166">
        <v>14</v>
      </c>
      <c r="Q73" s="250" t="s">
        <v>252</v>
      </c>
      <c r="R73" s="251" t="s">
        <v>9</v>
      </c>
      <c r="T73" s="166">
        <v>3</v>
      </c>
      <c r="U73" s="250" t="s">
        <v>231</v>
      </c>
      <c r="V73" s="251" t="s">
        <v>9</v>
      </c>
      <c r="W73" s="166" t="s">
        <v>229</v>
      </c>
      <c r="X73" s="166">
        <v>6</v>
      </c>
      <c r="Y73" s="250" t="s">
        <v>253</v>
      </c>
      <c r="Z73" s="251" t="s">
        <v>9</v>
      </c>
      <c r="AB73" s="166">
        <v>12</v>
      </c>
      <c r="AC73" s="250" t="s">
        <v>243</v>
      </c>
      <c r="AD73" s="251" t="s">
        <v>9</v>
      </c>
      <c r="AE73" s="166" t="s">
        <v>232</v>
      </c>
      <c r="AF73" s="166">
        <v>15</v>
      </c>
      <c r="AG73" s="250" t="s">
        <v>248</v>
      </c>
      <c r="AH73" s="251" t="s">
        <v>9</v>
      </c>
    </row>
    <row r="74" spans="12:34" ht="15.75">
      <c r="L74" s="174" t="s">
        <v>9</v>
      </c>
      <c r="M74" s="175" t="s">
        <v>103</v>
      </c>
      <c r="N74" s="176">
        <v>0</v>
      </c>
      <c r="O74" s="174" t="s">
        <v>241</v>
      </c>
      <c r="P74" s="174" t="s">
        <v>9</v>
      </c>
      <c r="Q74" s="175" t="s">
        <v>125</v>
      </c>
      <c r="R74" s="176">
        <v>2093</v>
      </c>
      <c r="T74" s="174" t="s">
        <v>9</v>
      </c>
      <c r="U74" s="175" t="s">
        <v>10</v>
      </c>
      <c r="V74" s="176">
        <v>2260</v>
      </c>
      <c r="W74" s="174" t="s">
        <v>237</v>
      </c>
      <c r="X74" s="174" t="s">
        <v>9</v>
      </c>
      <c r="Y74" s="175" t="s">
        <v>69</v>
      </c>
      <c r="Z74" s="176">
        <v>0</v>
      </c>
      <c r="AB74" s="174" t="s">
        <v>9</v>
      </c>
      <c r="AC74" s="175" t="s">
        <v>112</v>
      </c>
      <c r="AD74" s="176">
        <v>2165</v>
      </c>
      <c r="AE74" s="174" t="s">
        <v>240</v>
      </c>
      <c r="AF74" s="174" t="s">
        <v>52</v>
      </c>
      <c r="AG74" s="175" t="s">
        <v>134</v>
      </c>
      <c r="AH74" s="176">
        <v>2220</v>
      </c>
    </row>
    <row r="75" spans="12:34" ht="15.75">
      <c r="L75" s="174" t="s">
        <v>9</v>
      </c>
      <c r="M75" s="175" t="s">
        <v>109</v>
      </c>
      <c r="N75" s="176">
        <v>0</v>
      </c>
      <c r="O75" s="174" t="s">
        <v>237</v>
      </c>
      <c r="P75" s="174" t="s">
        <v>9</v>
      </c>
      <c r="Q75" s="175" t="s">
        <v>131</v>
      </c>
      <c r="R75" s="176">
        <v>0</v>
      </c>
      <c r="T75" s="174" t="s">
        <v>9</v>
      </c>
      <c r="U75" s="175" t="s">
        <v>13</v>
      </c>
      <c r="V75" s="176">
        <v>2186</v>
      </c>
      <c r="W75" s="174" t="s">
        <v>240</v>
      </c>
      <c r="X75" s="174" t="s">
        <v>9</v>
      </c>
      <c r="Y75" s="175" t="s">
        <v>72</v>
      </c>
      <c r="Z75" s="176">
        <v>0</v>
      </c>
      <c r="AB75" s="174" t="s">
        <v>9</v>
      </c>
      <c r="AC75" s="175" t="s">
        <v>113</v>
      </c>
      <c r="AD75" s="176">
        <v>2137</v>
      </c>
      <c r="AE75" s="174" t="s">
        <v>240</v>
      </c>
      <c r="AF75" s="174" t="s">
        <v>9</v>
      </c>
      <c r="AG75" s="175" t="s">
        <v>135</v>
      </c>
      <c r="AH75" s="176">
        <v>2205</v>
      </c>
    </row>
    <row r="76" spans="12:34" ht="15.75">
      <c r="L76" s="166">
        <v>12</v>
      </c>
      <c r="M76" s="250" t="s">
        <v>243</v>
      </c>
      <c r="N76" s="251" t="s">
        <v>9</v>
      </c>
      <c r="O76" s="166" t="s">
        <v>244</v>
      </c>
      <c r="P76" s="166">
        <v>13</v>
      </c>
      <c r="Q76" s="250" t="s">
        <v>249</v>
      </c>
      <c r="R76" s="251" t="s">
        <v>9</v>
      </c>
      <c r="T76" s="166">
        <v>4</v>
      </c>
      <c r="U76" s="250" t="s">
        <v>246</v>
      </c>
      <c r="V76" s="251" t="s">
        <v>9</v>
      </c>
      <c r="W76" s="166" t="s">
        <v>247</v>
      </c>
      <c r="X76" s="166">
        <v>5</v>
      </c>
      <c r="Y76" s="250" t="s">
        <v>251</v>
      </c>
      <c r="Z76" s="251" t="s">
        <v>9</v>
      </c>
      <c r="AB76" s="166">
        <v>13</v>
      </c>
      <c r="AC76" s="250" t="s">
        <v>249</v>
      </c>
      <c r="AD76" s="251" t="s">
        <v>9</v>
      </c>
      <c r="AE76" s="166" t="s">
        <v>247</v>
      </c>
      <c r="AF76" s="166">
        <v>14</v>
      </c>
      <c r="AG76" s="250" t="s">
        <v>252</v>
      </c>
      <c r="AH76" s="251" t="s">
        <v>9</v>
      </c>
    </row>
    <row r="77" spans="12:34" ht="15.75">
      <c r="L77" s="174" t="s">
        <v>9</v>
      </c>
      <c r="M77" s="175" t="s">
        <v>110</v>
      </c>
      <c r="N77" s="176">
        <v>2199</v>
      </c>
      <c r="O77" s="174" t="s">
        <v>241</v>
      </c>
      <c r="P77" s="174" t="s">
        <v>52</v>
      </c>
      <c r="Q77" s="175" t="s">
        <v>117</v>
      </c>
      <c r="R77" s="176">
        <v>2348</v>
      </c>
      <c r="T77" s="174" t="s">
        <v>52</v>
      </c>
      <c r="U77" s="175" t="s">
        <v>53</v>
      </c>
      <c r="V77" s="176">
        <v>2137</v>
      </c>
      <c r="W77" s="174" t="s">
        <v>237</v>
      </c>
      <c r="X77" s="174" t="s">
        <v>9</v>
      </c>
      <c r="Y77" s="175" t="s">
        <v>62</v>
      </c>
      <c r="Z77" s="176">
        <v>2065</v>
      </c>
      <c r="AB77" s="174" t="s">
        <v>9</v>
      </c>
      <c r="AC77" s="175" t="s">
        <v>119</v>
      </c>
      <c r="AD77" s="176">
        <v>0</v>
      </c>
      <c r="AE77" s="174" t="s">
        <v>237</v>
      </c>
      <c r="AF77" s="174" t="s">
        <v>9</v>
      </c>
      <c r="AG77" s="175" t="s">
        <v>127</v>
      </c>
      <c r="AH77" s="176">
        <v>0</v>
      </c>
    </row>
    <row r="78" spans="12:34" ht="15.75">
      <c r="L78" s="174" t="s">
        <v>9</v>
      </c>
      <c r="M78" s="175" t="s">
        <v>115</v>
      </c>
      <c r="N78" s="176">
        <v>2084</v>
      </c>
      <c r="O78" s="174" t="s">
        <v>240</v>
      </c>
      <c r="P78" s="174" t="s">
        <v>9</v>
      </c>
      <c r="Q78" s="175" t="s">
        <v>123</v>
      </c>
      <c r="R78" s="176">
        <v>0</v>
      </c>
      <c r="T78" s="174" t="s">
        <v>9</v>
      </c>
      <c r="U78" s="175" t="s">
        <v>56</v>
      </c>
      <c r="V78" s="176">
        <v>2055</v>
      </c>
      <c r="W78" s="174" t="s">
        <v>237</v>
      </c>
      <c r="X78" s="174" t="s">
        <v>9</v>
      </c>
      <c r="Y78" s="175" t="s">
        <v>65</v>
      </c>
      <c r="Z78" s="176">
        <v>0</v>
      </c>
      <c r="AB78" s="174" t="s">
        <v>120</v>
      </c>
      <c r="AC78" s="175" t="s">
        <v>121</v>
      </c>
      <c r="AD78" s="176">
        <v>2044</v>
      </c>
      <c r="AE78" s="174" t="s">
        <v>237</v>
      </c>
      <c r="AF78" s="174" t="s">
        <v>9</v>
      </c>
      <c r="AG78" s="175" t="s">
        <v>128</v>
      </c>
      <c r="AH78" s="176">
        <v>0</v>
      </c>
    </row>
    <row r="80" spans="12:34" ht="15.75">
      <c r="L80" s="166">
        <v>15</v>
      </c>
      <c r="M80" s="250" t="s">
        <v>248</v>
      </c>
      <c r="N80" s="251" t="s">
        <v>9</v>
      </c>
      <c r="O80" s="166" t="s">
        <v>232</v>
      </c>
      <c r="P80" s="166">
        <v>13</v>
      </c>
      <c r="Q80" s="250" t="s">
        <v>249</v>
      </c>
      <c r="R80" s="251" t="s">
        <v>9</v>
      </c>
      <c r="T80" s="166">
        <v>7</v>
      </c>
      <c r="U80" s="250" t="s">
        <v>250</v>
      </c>
      <c r="V80" s="251" t="s">
        <v>9</v>
      </c>
      <c r="W80" s="166" t="s">
        <v>232</v>
      </c>
      <c r="X80" s="166">
        <v>5</v>
      </c>
      <c r="Y80" s="250" t="s">
        <v>251</v>
      </c>
      <c r="Z80" s="251" t="s">
        <v>9</v>
      </c>
      <c r="AB80" s="166">
        <v>16</v>
      </c>
      <c r="AC80" s="250" t="s">
        <v>242</v>
      </c>
      <c r="AD80" s="251" t="s">
        <v>9</v>
      </c>
      <c r="AE80" s="166" t="s">
        <v>232</v>
      </c>
      <c r="AF80" s="166">
        <v>14</v>
      </c>
      <c r="AG80" s="250" t="s">
        <v>252</v>
      </c>
      <c r="AH80" s="251" t="s">
        <v>9</v>
      </c>
    </row>
    <row r="81" spans="12:34" ht="15.75">
      <c r="L81" s="174" t="s">
        <v>9</v>
      </c>
      <c r="M81" s="175" t="s">
        <v>132</v>
      </c>
      <c r="N81" s="176">
        <v>2415</v>
      </c>
      <c r="O81" s="174" t="s">
        <v>241</v>
      </c>
      <c r="P81" s="174" t="s">
        <v>52</v>
      </c>
      <c r="Q81" s="175" t="s">
        <v>117</v>
      </c>
      <c r="R81" s="176">
        <v>2348</v>
      </c>
      <c r="T81" s="174" t="s">
        <v>9</v>
      </c>
      <c r="U81" s="175" t="s">
        <v>76</v>
      </c>
      <c r="V81" s="176">
        <v>0</v>
      </c>
      <c r="W81" s="174" t="s">
        <v>241</v>
      </c>
      <c r="X81" s="174" t="s">
        <v>9</v>
      </c>
      <c r="Y81" s="175" t="s">
        <v>62</v>
      </c>
      <c r="Z81" s="176">
        <v>2065</v>
      </c>
      <c r="AB81" s="174" t="s">
        <v>9</v>
      </c>
      <c r="AC81" s="175" t="s">
        <v>141</v>
      </c>
      <c r="AD81" s="176">
        <v>2185</v>
      </c>
      <c r="AE81" s="174" t="s">
        <v>237</v>
      </c>
      <c r="AF81" s="174" t="s">
        <v>9</v>
      </c>
      <c r="AG81" s="175" t="s">
        <v>127</v>
      </c>
      <c r="AH81" s="176">
        <v>0</v>
      </c>
    </row>
    <row r="82" spans="12:34" ht="15.75">
      <c r="L82" s="174" t="s">
        <v>9</v>
      </c>
      <c r="M82" s="175" t="s">
        <v>138</v>
      </c>
      <c r="N82" s="176">
        <v>2129</v>
      </c>
      <c r="O82" s="174" t="s">
        <v>237</v>
      </c>
      <c r="P82" s="174" t="s">
        <v>9</v>
      </c>
      <c r="Q82" s="175" t="s">
        <v>123</v>
      </c>
      <c r="R82" s="176">
        <v>0</v>
      </c>
      <c r="T82" s="174" t="s">
        <v>9</v>
      </c>
      <c r="U82" s="175" t="s">
        <v>80</v>
      </c>
      <c r="V82" s="176">
        <v>0</v>
      </c>
      <c r="W82" s="174" t="s">
        <v>237</v>
      </c>
      <c r="X82" s="174" t="s">
        <v>9</v>
      </c>
      <c r="Y82" s="175" t="s">
        <v>65</v>
      </c>
      <c r="Z82" s="176">
        <v>0</v>
      </c>
      <c r="AB82" s="174" t="s">
        <v>9</v>
      </c>
      <c r="AC82" s="175" t="s">
        <v>142</v>
      </c>
      <c r="AD82" s="176">
        <v>0</v>
      </c>
      <c r="AE82" s="174" t="s">
        <v>241</v>
      </c>
      <c r="AF82" s="174" t="s">
        <v>9</v>
      </c>
      <c r="AG82" s="175" t="s">
        <v>128</v>
      </c>
      <c r="AH82" s="176">
        <v>0</v>
      </c>
    </row>
    <row r="83" spans="12:34" ht="15.75">
      <c r="L83" s="166">
        <v>16</v>
      </c>
      <c r="M83" s="250" t="s">
        <v>242</v>
      </c>
      <c r="N83" s="251" t="s">
        <v>9</v>
      </c>
      <c r="O83" s="166" t="s">
        <v>229</v>
      </c>
      <c r="P83" s="166">
        <v>12</v>
      </c>
      <c r="Q83" s="250" t="s">
        <v>243</v>
      </c>
      <c r="R83" s="251" t="s">
        <v>9</v>
      </c>
      <c r="T83" s="166">
        <v>8</v>
      </c>
      <c r="U83" s="250" t="s">
        <v>245</v>
      </c>
      <c r="V83" s="251" t="s">
        <v>9</v>
      </c>
      <c r="W83" s="166" t="s">
        <v>247</v>
      </c>
      <c r="X83" s="166">
        <v>4</v>
      </c>
      <c r="Y83" s="250" t="s">
        <v>246</v>
      </c>
      <c r="Z83" s="251" t="s">
        <v>9</v>
      </c>
      <c r="AB83" s="166">
        <v>17</v>
      </c>
      <c r="AC83" s="250" t="s">
        <v>227</v>
      </c>
      <c r="AD83" s="251" t="s">
        <v>9</v>
      </c>
      <c r="AE83" s="166" t="s">
        <v>254</v>
      </c>
      <c r="AF83" s="166">
        <v>13</v>
      </c>
      <c r="AG83" s="250" t="s">
        <v>249</v>
      </c>
      <c r="AH83" s="251" t="s">
        <v>9</v>
      </c>
    </row>
    <row r="84" spans="12:34" ht="15.75">
      <c r="L84" s="174" t="s">
        <v>9</v>
      </c>
      <c r="M84" s="175" t="s">
        <v>139</v>
      </c>
      <c r="N84" s="176">
        <v>0</v>
      </c>
      <c r="O84" s="174" t="s">
        <v>237</v>
      </c>
      <c r="P84" s="174" t="s">
        <v>9</v>
      </c>
      <c r="Q84" s="175" t="s">
        <v>110</v>
      </c>
      <c r="R84" s="176">
        <v>2199</v>
      </c>
      <c r="T84" s="174" t="s">
        <v>35</v>
      </c>
      <c r="U84" s="175" t="s">
        <v>83</v>
      </c>
      <c r="V84" s="176">
        <v>2450</v>
      </c>
      <c r="W84" s="174" t="s">
        <v>237</v>
      </c>
      <c r="X84" s="174" t="s">
        <v>52</v>
      </c>
      <c r="Y84" s="175" t="s">
        <v>53</v>
      </c>
      <c r="Z84" s="176">
        <v>2137</v>
      </c>
      <c r="AB84" s="174" t="s">
        <v>9</v>
      </c>
      <c r="AC84" s="175" t="s">
        <v>148</v>
      </c>
      <c r="AD84" s="176">
        <v>0</v>
      </c>
      <c r="AE84" s="174" t="s">
        <v>241</v>
      </c>
      <c r="AF84" s="174" t="s">
        <v>9</v>
      </c>
      <c r="AG84" s="175" t="s">
        <v>119</v>
      </c>
      <c r="AH84" s="176">
        <v>0</v>
      </c>
    </row>
    <row r="85" spans="12:34" ht="15.75">
      <c r="L85" s="174" t="s">
        <v>9</v>
      </c>
      <c r="M85" s="175" t="s">
        <v>144</v>
      </c>
      <c r="N85" s="176">
        <v>2090</v>
      </c>
      <c r="O85" s="174" t="s">
        <v>240</v>
      </c>
      <c r="P85" s="174" t="s">
        <v>9</v>
      </c>
      <c r="Q85" s="175" t="s">
        <v>115</v>
      </c>
      <c r="R85" s="176">
        <v>2084</v>
      </c>
      <c r="T85" s="174" t="s">
        <v>9</v>
      </c>
      <c r="U85" s="175" t="s">
        <v>86</v>
      </c>
      <c r="V85" s="176">
        <v>1893</v>
      </c>
      <c r="W85" s="174" t="s">
        <v>237</v>
      </c>
      <c r="X85" s="174" t="s">
        <v>9</v>
      </c>
      <c r="Y85" s="175" t="s">
        <v>56</v>
      </c>
      <c r="Z85" s="176">
        <v>2055</v>
      </c>
      <c r="AB85" s="174" t="s">
        <v>9</v>
      </c>
      <c r="AC85" s="175" t="s">
        <v>149</v>
      </c>
      <c r="AD85" s="176">
        <v>0</v>
      </c>
      <c r="AE85" s="174" t="s">
        <v>241</v>
      </c>
      <c r="AF85" s="174" t="s">
        <v>120</v>
      </c>
      <c r="AG85" s="175" t="s">
        <v>121</v>
      </c>
      <c r="AH85" s="176">
        <v>2044</v>
      </c>
    </row>
    <row r="86" spans="12:34" ht="15.75">
      <c r="L86" s="166">
        <v>17</v>
      </c>
      <c r="M86" s="250" t="s">
        <v>227</v>
      </c>
      <c r="N86" s="251" t="s">
        <v>9</v>
      </c>
      <c r="O86" s="166" t="s">
        <v>254</v>
      </c>
      <c r="P86" s="166">
        <v>11</v>
      </c>
      <c r="Q86" s="250" t="s">
        <v>228</v>
      </c>
      <c r="R86" s="251" t="s">
        <v>9</v>
      </c>
      <c r="T86" s="166">
        <v>9</v>
      </c>
      <c r="U86" s="250" t="s">
        <v>230</v>
      </c>
      <c r="V86" s="251" t="s">
        <v>9</v>
      </c>
      <c r="W86" s="166" t="s">
        <v>229</v>
      </c>
      <c r="X86" s="166">
        <v>3</v>
      </c>
      <c r="Y86" s="250" t="s">
        <v>231</v>
      </c>
      <c r="Z86" s="251" t="s">
        <v>9</v>
      </c>
      <c r="AB86" s="166">
        <v>1</v>
      </c>
      <c r="AC86" s="253" t="s">
        <v>233</v>
      </c>
      <c r="AD86" s="254" t="s">
        <v>9</v>
      </c>
      <c r="AE86" s="166" t="s">
        <v>244</v>
      </c>
      <c r="AF86" s="166">
        <v>12</v>
      </c>
      <c r="AG86" s="250" t="s">
        <v>243</v>
      </c>
      <c r="AH86" s="251" t="s">
        <v>9</v>
      </c>
    </row>
    <row r="87" spans="12:34" ht="15.75">
      <c r="L87" s="174" t="s">
        <v>9</v>
      </c>
      <c r="M87" s="175" t="s">
        <v>146</v>
      </c>
      <c r="N87" s="176">
        <v>0</v>
      </c>
      <c r="O87" s="174" t="s">
        <v>241</v>
      </c>
      <c r="P87" s="174" t="s">
        <v>9</v>
      </c>
      <c r="Q87" s="175" t="s">
        <v>103</v>
      </c>
      <c r="R87" s="176">
        <v>0</v>
      </c>
      <c r="T87" s="174" t="s">
        <v>9</v>
      </c>
      <c r="U87" s="175" t="s">
        <v>91</v>
      </c>
      <c r="V87" s="176">
        <v>2116</v>
      </c>
      <c r="W87" s="174" t="s">
        <v>240</v>
      </c>
      <c r="X87" s="174" t="s">
        <v>9</v>
      </c>
      <c r="Y87" s="175" t="s">
        <v>10</v>
      </c>
      <c r="Z87" s="176">
        <v>2260</v>
      </c>
      <c r="AB87" s="174" t="s">
        <v>9</v>
      </c>
      <c r="AC87" s="175" t="s">
        <v>18</v>
      </c>
      <c r="AD87" s="176">
        <v>0</v>
      </c>
      <c r="AE87" s="174" t="s">
        <v>241</v>
      </c>
      <c r="AF87" s="174" t="s">
        <v>9</v>
      </c>
      <c r="AG87" s="175" t="s">
        <v>112</v>
      </c>
      <c r="AH87" s="176">
        <v>2165</v>
      </c>
    </row>
    <row r="88" spans="12:34" ht="15.75">
      <c r="L88" s="174" t="s">
        <v>9</v>
      </c>
      <c r="M88" s="175" t="s">
        <v>152</v>
      </c>
      <c r="N88" s="176">
        <v>0</v>
      </c>
      <c r="O88" s="174" t="s">
        <v>241</v>
      </c>
      <c r="P88" s="174" t="s">
        <v>9</v>
      </c>
      <c r="Q88" s="175" t="s">
        <v>109</v>
      </c>
      <c r="R88" s="176">
        <v>0</v>
      </c>
      <c r="T88" s="174" t="s">
        <v>9</v>
      </c>
      <c r="U88" s="175" t="s">
        <v>94</v>
      </c>
      <c r="V88" s="176">
        <v>2068</v>
      </c>
      <c r="W88" s="174" t="s">
        <v>237</v>
      </c>
      <c r="X88" s="174" t="s">
        <v>9</v>
      </c>
      <c r="Y88" s="175" t="s">
        <v>13</v>
      </c>
      <c r="Z88" s="176">
        <v>2186</v>
      </c>
      <c r="AB88" s="174" t="s">
        <v>9</v>
      </c>
      <c r="AC88" s="175" t="s">
        <v>22</v>
      </c>
      <c r="AD88" s="176">
        <v>0</v>
      </c>
      <c r="AE88" s="174" t="s">
        <v>240</v>
      </c>
      <c r="AF88" s="174" t="s">
        <v>9</v>
      </c>
      <c r="AG88" s="175" t="s">
        <v>113</v>
      </c>
      <c r="AH88" s="176">
        <v>2137</v>
      </c>
    </row>
    <row r="89" spans="12:34" ht="15.75">
      <c r="L89" s="166">
        <v>1</v>
      </c>
      <c r="M89" s="253" t="s">
        <v>233</v>
      </c>
      <c r="N89" s="254" t="s">
        <v>9</v>
      </c>
      <c r="O89" s="166" t="s">
        <v>232</v>
      </c>
      <c r="P89" s="166">
        <v>10</v>
      </c>
      <c r="Q89" s="250" t="s">
        <v>255</v>
      </c>
      <c r="R89" s="251" t="s">
        <v>9</v>
      </c>
      <c r="T89" s="166">
        <v>10</v>
      </c>
      <c r="U89" s="250" t="s">
        <v>255</v>
      </c>
      <c r="V89" s="251" t="s">
        <v>9</v>
      </c>
      <c r="W89" s="166" t="s">
        <v>254</v>
      </c>
      <c r="X89" s="166">
        <v>2</v>
      </c>
      <c r="Y89" s="250" t="s">
        <v>225</v>
      </c>
      <c r="Z89" s="251" t="s">
        <v>9</v>
      </c>
      <c r="AB89" s="166">
        <v>2</v>
      </c>
      <c r="AC89" s="250" t="s">
        <v>225</v>
      </c>
      <c r="AD89" s="251" t="s">
        <v>9</v>
      </c>
      <c r="AE89" s="166" t="s">
        <v>247</v>
      </c>
      <c r="AF89" s="166">
        <v>11</v>
      </c>
      <c r="AG89" s="250" t="s">
        <v>228</v>
      </c>
      <c r="AH89" s="251" t="s">
        <v>9</v>
      </c>
    </row>
    <row r="90" spans="12:34" ht="15.75">
      <c r="L90" s="174" t="s">
        <v>9</v>
      </c>
      <c r="M90" s="175" t="s">
        <v>11</v>
      </c>
      <c r="N90" s="176">
        <v>2012</v>
      </c>
      <c r="O90" s="174" t="s">
        <v>241</v>
      </c>
      <c r="P90" s="174" t="s">
        <v>9</v>
      </c>
      <c r="Q90" s="175" t="s">
        <v>96</v>
      </c>
      <c r="R90" s="176">
        <v>0</v>
      </c>
      <c r="T90" s="174" t="s">
        <v>9</v>
      </c>
      <c r="U90" s="175" t="s">
        <v>97</v>
      </c>
      <c r="V90" s="176">
        <v>0</v>
      </c>
      <c r="W90" s="174" t="s">
        <v>241</v>
      </c>
      <c r="X90" s="174" t="s">
        <v>27</v>
      </c>
      <c r="Y90" s="175" t="s">
        <v>30</v>
      </c>
      <c r="Z90" s="176">
        <v>2465</v>
      </c>
      <c r="AB90" s="174" t="s">
        <v>27</v>
      </c>
      <c r="AC90" s="175" t="s">
        <v>31</v>
      </c>
      <c r="AD90" s="176">
        <v>2442</v>
      </c>
      <c r="AE90" s="174" t="s">
        <v>237</v>
      </c>
      <c r="AF90" s="174" t="s">
        <v>9</v>
      </c>
      <c r="AG90" s="175" t="s">
        <v>105</v>
      </c>
      <c r="AH90" s="176">
        <v>0</v>
      </c>
    </row>
    <row r="91" spans="12:34" ht="15.75">
      <c r="L91" s="174" t="s">
        <v>9</v>
      </c>
      <c r="M91" s="175" t="s">
        <v>26</v>
      </c>
      <c r="N91" s="176">
        <v>1887</v>
      </c>
      <c r="O91" s="174" t="s">
        <v>237</v>
      </c>
      <c r="P91" s="174" t="s">
        <v>9</v>
      </c>
      <c r="Q91" s="175" t="s">
        <v>101</v>
      </c>
      <c r="R91" s="176">
        <v>0</v>
      </c>
      <c r="T91" s="174" t="s">
        <v>9</v>
      </c>
      <c r="U91" s="175" t="s">
        <v>100</v>
      </c>
      <c r="V91" s="176">
        <v>2152</v>
      </c>
      <c r="W91" s="174" t="s">
        <v>241</v>
      </c>
      <c r="X91" s="174" t="s">
        <v>35</v>
      </c>
      <c r="Y91" s="175" t="s">
        <v>36</v>
      </c>
      <c r="Z91" s="176">
        <v>2429</v>
      </c>
      <c r="AB91" s="174" t="s">
        <v>27</v>
      </c>
      <c r="AC91" s="175" t="s">
        <v>33</v>
      </c>
      <c r="AD91" s="176">
        <v>2445</v>
      </c>
      <c r="AE91" s="174" t="s">
        <v>237</v>
      </c>
      <c r="AF91" s="174" t="s">
        <v>9</v>
      </c>
      <c r="AG91" s="175" t="s">
        <v>106</v>
      </c>
      <c r="AH91" s="176">
        <v>0</v>
      </c>
    </row>
    <row r="92" spans="12:34" ht="15.75">
      <c r="L92" s="166">
        <v>2</v>
      </c>
      <c r="M92" s="250" t="s">
        <v>225</v>
      </c>
      <c r="N92" s="251" t="s">
        <v>9</v>
      </c>
      <c r="O92" s="166" t="s">
        <v>229</v>
      </c>
      <c r="P92" s="166">
        <v>9</v>
      </c>
      <c r="Q92" s="250" t="s">
        <v>230</v>
      </c>
      <c r="R92" s="251" t="s">
        <v>9</v>
      </c>
      <c r="T92" s="166">
        <v>11</v>
      </c>
      <c r="U92" s="250" t="s">
        <v>228</v>
      </c>
      <c r="V92" s="251" t="s">
        <v>9</v>
      </c>
      <c r="W92" s="166" t="s">
        <v>229</v>
      </c>
      <c r="X92" s="166">
        <v>1</v>
      </c>
      <c r="Y92" s="253" t="s">
        <v>233</v>
      </c>
      <c r="Z92" s="254" t="s">
        <v>9</v>
      </c>
      <c r="AB92" s="166">
        <v>3</v>
      </c>
      <c r="AC92" s="250" t="s">
        <v>231</v>
      </c>
      <c r="AD92" s="251" t="s">
        <v>9</v>
      </c>
      <c r="AE92" s="166" t="s">
        <v>232</v>
      </c>
      <c r="AF92" s="166">
        <v>10</v>
      </c>
      <c r="AG92" s="250" t="s">
        <v>255</v>
      </c>
      <c r="AH92" s="251" t="s">
        <v>9</v>
      </c>
    </row>
    <row r="93" spans="12:34" ht="15.75">
      <c r="L93" s="174" t="s">
        <v>27</v>
      </c>
      <c r="M93" s="175" t="s">
        <v>28</v>
      </c>
      <c r="N93" s="176">
        <v>2482</v>
      </c>
      <c r="O93" s="174" t="s">
        <v>240</v>
      </c>
      <c r="P93" s="174" t="s">
        <v>52</v>
      </c>
      <c r="Q93" s="175" t="s">
        <v>90</v>
      </c>
      <c r="R93" s="176">
        <v>2369</v>
      </c>
      <c r="T93" s="174" t="s">
        <v>9</v>
      </c>
      <c r="U93" s="175" t="s">
        <v>104</v>
      </c>
      <c r="V93" s="176">
        <v>0</v>
      </c>
      <c r="W93" s="174" t="s">
        <v>240</v>
      </c>
      <c r="X93" s="174" t="s">
        <v>9</v>
      </c>
      <c r="Y93" s="175" t="s">
        <v>15</v>
      </c>
      <c r="Z93" s="176">
        <v>2080</v>
      </c>
      <c r="AB93" s="174" t="s">
        <v>9</v>
      </c>
      <c r="AC93" s="175" t="s">
        <v>16</v>
      </c>
      <c r="AD93" s="176">
        <v>2218</v>
      </c>
      <c r="AE93" s="174" t="s">
        <v>240</v>
      </c>
      <c r="AF93" s="174" t="s">
        <v>9</v>
      </c>
      <c r="AG93" s="175" t="s">
        <v>98</v>
      </c>
      <c r="AH93" s="176">
        <v>2019</v>
      </c>
    </row>
    <row r="94" spans="12:34" ht="15.75">
      <c r="L94" s="174" t="s">
        <v>27</v>
      </c>
      <c r="M94" s="175" t="s">
        <v>38</v>
      </c>
      <c r="N94" s="176">
        <v>2400</v>
      </c>
      <c r="O94" s="174" t="s">
        <v>237</v>
      </c>
      <c r="P94" s="174" t="s">
        <v>9</v>
      </c>
      <c r="Q94" s="175" t="s">
        <v>95</v>
      </c>
      <c r="R94" s="176">
        <v>2064</v>
      </c>
      <c r="T94" s="174" t="s">
        <v>9</v>
      </c>
      <c r="U94" s="175" t="s">
        <v>108</v>
      </c>
      <c r="V94" s="176">
        <v>0</v>
      </c>
      <c r="W94" s="174" t="s">
        <v>237</v>
      </c>
      <c r="X94" s="174" t="s">
        <v>9</v>
      </c>
      <c r="Y94" s="175" t="s">
        <v>25</v>
      </c>
      <c r="Z94" s="176">
        <v>1926</v>
      </c>
      <c r="AB94" s="174" t="s">
        <v>9</v>
      </c>
      <c r="AC94" s="175" t="s">
        <v>49</v>
      </c>
      <c r="AD94" s="176">
        <v>2148</v>
      </c>
      <c r="AE94" s="174" t="s">
        <v>240</v>
      </c>
      <c r="AF94" s="174" t="s">
        <v>52</v>
      </c>
      <c r="AG94" s="175" t="s">
        <v>99</v>
      </c>
      <c r="AH94" s="176">
        <v>0</v>
      </c>
    </row>
    <row r="95" spans="12:34" ht="15.75">
      <c r="L95" s="166">
        <v>3</v>
      </c>
      <c r="M95" s="250" t="s">
        <v>231</v>
      </c>
      <c r="N95" s="251" t="s">
        <v>9</v>
      </c>
      <c r="O95" s="166" t="s">
        <v>254</v>
      </c>
      <c r="P95" s="166">
        <v>8</v>
      </c>
      <c r="Q95" s="250" t="s">
        <v>245</v>
      </c>
      <c r="R95" s="251" t="s">
        <v>9</v>
      </c>
      <c r="T95" s="166">
        <v>12</v>
      </c>
      <c r="U95" s="250" t="s">
        <v>243</v>
      </c>
      <c r="V95" s="251" t="s">
        <v>9</v>
      </c>
      <c r="W95" s="166" t="s">
        <v>247</v>
      </c>
      <c r="X95" s="166">
        <v>17</v>
      </c>
      <c r="Y95" s="250" t="s">
        <v>227</v>
      </c>
      <c r="Z95" s="251" t="s">
        <v>9</v>
      </c>
      <c r="AB95" s="166">
        <v>4</v>
      </c>
      <c r="AC95" s="250" t="s">
        <v>246</v>
      </c>
      <c r="AD95" s="251" t="s">
        <v>9</v>
      </c>
      <c r="AE95" s="166" t="s">
        <v>232</v>
      </c>
      <c r="AF95" s="166">
        <v>9</v>
      </c>
      <c r="AG95" s="250" t="s">
        <v>230</v>
      </c>
      <c r="AH95" s="251" t="s">
        <v>9</v>
      </c>
    </row>
    <row r="96" spans="12:34" ht="15.75">
      <c r="L96" s="174" t="s">
        <v>9</v>
      </c>
      <c r="M96" s="175" t="s">
        <v>7</v>
      </c>
      <c r="N96" s="176">
        <v>2259</v>
      </c>
      <c r="O96" s="174" t="s">
        <v>241</v>
      </c>
      <c r="P96" s="174" t="s">
        <v>35</v>
      </c>
      <c r="Q96" s="175" t="s">
        <v>82</v>
      </c>
      <c r="R96" s="176">
        <v>2463</v>
      </c>
      <c r="T96" s="174" t="s">
        <v>9</v>
      </c>
      <c r="U96" s="175" t="s">
        <v>111</v>
      </c>
      <c r="V96" s="176">
        <v>2168</v>
      </c>
      <c r="W96" s="174" t="s">
        <v>237</v>
      </c>
      <c r="X96" s="174" t="s">
        <v>9</v>
      </c>
      <c r="Y96" s="175" t="s">
        <v>147</v>
      </c>
      <c r="Z96" s="176">
        <v>1782</v>
      </c>
      <c r="AB96" s="174" t="s">
        <v>9</v>
      </c>
      <c r="AC96" s="175" t="s">
        <v>54</v>
      </c>
      <c r="AD96" s="176">
        <v>2011</v>
      </c>
      <c r="AE96" s="174" t="s">
        <v>240</v>
      </c>
      <c r="AF96" s="174" t="s">
        <v>9</v>
      </c>
      <c r="AG96" s="175" t="s">
        <v>92</v>
      </c>
      <c r="AH96" s="176">
        <v>2109</v>
      </c>
    </row>
    <row r="97" spans="12:34" ht="15.75">
      <c r="L97" s="174" t="s">
        <v>9</v>
      </c>
      <c r="M97" s="175" t="s">
        <v>21</v>
      </c>
      <c r="N97" s="176">
        <v>2159</v>
      </c>
      <c r="O97" s="174" t="s">
        <v>241</v>
      </c>
      <c r="P97" s="174" t="s">
        <v>87</v>
      </c>
      <c r="Q97" s="175" t="s">
        <v>88</v>
      </c>
      <c r="R97" s="176">
        <v>2255</v>
      </c>
      <c r="T97" s="174" t="s">
        <v>9</v>
      </c>
      <c r="U97" s="175" t="s">
        <v>114</v>
      </c>
      <c r="V97" s="176">
        <v>2094</v>
      </c>
      <c r="W97" s="174" t="s">
        <v>237</v>
      </c>
      <c r="X97" s="174" t="s">
        <v>9</v>
      </c>
      <c r="Y97" s="175" t="s">
        <v>151</v>
      </c>
      <c r="Z97" s="176">
        <v>0</v>
      </c>
      <c r="AB97" s="174" t="s">
        <v>9</v>
      </c>
      <c r="AC97" s="175" t="s">
        <v>55</v>
      </c>
      <c r="AD97" s="176">
        <v>2083</v>
      </c>
      <c r="AE97" s="174" t="s">
        <v>240</v>
      </c>
      <c r="AF97" s="174" t="s">
        <v>9</v>
      </c>
      <c r="AG97" s="175" t="s">
        <v>93</v>
      </c>
      <c r="AH97" s="176">
        <v>2089</v>
      </c>
    </row>
    <row r="98" spans="12:34" ht="15.75">
      <c r="L98" s="166">
        <v>4</v>
      </c>
      <c r="M98" s="250" t="s">
        <v>246</v>
      </c>
      <c r="N98" s="251" t="s">
        <v>9</v>
      </c>
      <c r="O98" s="166" t="s">
        <v>247</v>
      </c>
      <c r="P98" s="166">
        <v>7</v>
      </c>
      <c r="Q98" s="250" t="s">
        <v>250</v>
      </c>
      <c r="R98" s="251" t="s">
        <v>9</v>
      </c>
      <c r="T98" s="166">
        <v>13</v>
      </c>
      <c r="U98" s="250" t="s">
        <v>249</v>
      </c>
      <c r="V98" s="251" t="s">
        <v>9</v>
      </c>
      <c r="W98" s="166" t="s">
        <v>232</v>
      </c>
      <c r="X98" s="166">
        <v>16</v>
      </c>
      <c r="Y98" s="250" t="s">
        <v>242</v>
      </c>
      <c r="Z98" s="251" t="s">
        <v>9</v>
      </c>
      <c r="AB98" s="166">
        <v>5</v>
      </c>
      <c r="AC98" s="250" t="s">
        <v>251</v>
      </c>
      <c r="AD98" s="251" t="s">
        <v>9</v>
      </c>
      <c r="AE98" s="166" t="s">
        <v>254</v>
      </c>
      <c r="AF98" s="166">
        <v>8</v>
      </c>
      <c r="AG98" s="250" t="s">
        <v>245</v>
      </c>
      <c r="AH98" s="251" t="s">
        <v>9</v>
      </c>
    </row>
    <row r="99" spans="12:34" ht="15.75">
      <c r="L99" s="174" t="s">
        <v>9</v>
      </c>
      <c r="M99" s="175" t="s">
        <v>51</v>
      </c>
      <c r="N99" s="176">
        <v>2153</v>
      </c>
      <c r="O99" s="174" t="s">
        <v>237</v>
      </c>
      <c r="P99" s="174" t="s">
        <v>9</v>
      </c>
      <c r="Q99" s="175" t="s">
        <v>75</v>
      </c>
      <c r="R99" s="176">
        <v>2071</v>
      </c>
      <c r="T99" s="174" t="s">
        <v>9</v>
      </c>
      <c r="U99" s="175" t="s">
        <v>118</v>
      </c>
      <c r="V99" s="176">
        <v>0</v>
      </c>
      <c r="W99" s="174" t="s">
        <v>241</v>
      </c>
      <c r="X99" s="174" t="s">
        <v>52</v>
      </c>
      <c r="Y99" s="175" t="s">
        <v>140</v>
      </c>
      <c r="Z99" s="176">
        <v>2291</v>
      </c>
      <c r="AB99" s="174" t="s">
        <v>9</v>
      </c>
      <c r="AC99" s="175" t="s">
        <v>63</v>
      </c>
      <c r="AD99" s="176">
        <v>2011</v>
      </c>
      <c r="AE99" s="174" t="s">
        <v>241</v>
      </c>
      <c r="AF99" s="174" t="s">
        <v>27</v>
      </c>
      <c r="AG99" s="175" t="s">
        <v>84</v>
      </c>
      <c r="AH99" s="176">
        <v>2377</v>
      </c>
    </row>
    <row r="100" spans="12:34" ht="15.75">
      <c r="L100" s="174" t="s">
        <v>9</v>
      </c>
      <c r="M100" s="175" t="s">
        <v>57</v>
      </c>
      <c r="N100" s="176">
        <v>2015</v>
      </c>
      <c r="O100" s="174" t="s">
        <v>237</v>
      </c>
      <c r="P100" s="174" t="s">
        <v>9</v>
      </c>
      <c r="Q100" s="175" t="s">
        <v>81</v>
      </c>
      <c r="R100" s="176">
        <v>0</v>
      </c>
      <c r="T100" s="174" t="s">
        <v>9</v>
      </c>
      <c r="U100" s="175" t="s">
        <v>122</v>
      </c>
      <c r="V100" s="176">
        <v>0</v>
      </c>
      <c r="W100" s="174" t="s">
        <v>237</v>
      </c>
      <c r="X100" s="174" t="s">
        <v>9</v>
      </c>
      <c r="Y100" s="175" t="s">
        <v>143</v>
      </c>
      <c r="Z100" s="176">
        <v>2054</v>
      </c>
      <c r="AB100" s="174" t="s">
        <v>9</v>
      </c>
      <c r="AC100" s="175" t="s">
        <v>64</v>
      </c>
      <c r="AD100" s="176">
        <v>0</v>
      </c>
      <c r="AE100" s="174" t="s">
        <v>241</v>
      </c>
      <c r="AF100" s="174" t="s">
        <v>9</v>
      </c>
      <c r="AG100" s="175" t="s">
        <v>85</v>
      </c>
      <c r="AH100" s="176">
        <v>2222</v>
      </c>
    </row>
    <row r="101" spans="12:34" ht="15.75">
      <c r="L101" s="166">
        <v>5</v>
      </c>
      <c r="M101" s="250" t="s">
        <v>251</v>
      </c>
      <c r="N101" s="251" t="s">
        <v>9</v>
      </c>
      <c r="O101" s="166" t="s">
        <v>247</v>
      </c>
      <c r="P101" s="166">
        <v>6</v>
      </c>
      <c r="Q101" s="250" t="s">
        <v>253</v>
      </c>
      <c r="R101" s="251" t="s">
        <v>9</v>
      </c>
      <c r="T101" s="166">
        <v>14</v>
      </c>
      <c r="U101" s="250" t="s">
        <v>252</v>
      </c>
      <c r="V101" s="251" t="s">
        <v>9</v>
      </c>
      <c r="W101" s="166" t="s">
        <v>254</v>
      </c>
      <c r="X101" s="166">
        <v>15</v>
      </c>
      <c r="Y101" s="250" t="s">
        <v>248</v>
      </c>
      <c r="Z101" s="251" t="s">
        <v>9</v>
      </c>
      <c r="AB101" s="166">
        <v>6</v>
      </c>
      <c r="AC101" s="250" t="s">
        <v>253</v>
      </c>
      <c r="AD101" s="251" t="s">
        <v>9</v>
      </c>
      <c r="AE101" s="166" t="s">
        <v>254</v>
      </c>
      <c r="AF101" s="166">
        <v>7</v>
      </c>
      <c r="AG101" s="250" t="s">
        <v>250</v>
      </c>
      <c r="AH101" s="251" t="s">
        <v>9</v>
      </c>
    </row>
    <row r="102" spans="12:34" ht="15.75">
      <c r="L102" s="174" t="s">
        <v>9</v>
      </c>
      <c r="M102" s="175" t="s">
        <v>61</v>
      </c>
      <c r="N102" s="176">
        <v>0</v>
      </c>
      <c r="O102" s="174" t="s">
        <v>237</v>
      </c>
      <c r="P102" s="174" t="s">
        <v>9</v>
      </c>
      <c r="Q102" s="175" t="s">
        <v>68</v>
      </c>
      <c r="R102" s="176">
        <v>2062</v>
      </c>
      <c r="T102" s="174" t="s">
        <v>9</v>
      </c>
      <c r="U102" s="175" t="s">
        <v>126</v>
      </c>
      <c r="V102" s="176">
        <v>1959</v>
      </c>
      <c r="W102" s="174" t="s">
        <v>241</v>
      </c>
      <c r="X102" s="174" t="s">
        <v>9</v>
      </c>
      <c r="Y102" s="175" t="s">
        <v>133</v>
      </c>
      <c r="Z102" s="176">
        <v>2353</v>
      </c>
      <c r="AB102" s="174" t="s">
        <v>9</v>
      </c>
      <c r="AC102" s="175" t="s">
        <v>70</v>
      </c>
      <c r="AD102" s="176">
        <v>0</v>
      </c>
      <c r="AE102" s="174" t="s">
        <v>241</v>
      </c>
      <c r="AF102" s="174" t="s">
        <v>9</v>
      </c>
      <c r="AG102" s="175" t="s">
        <v>77</v>
      </c>
      <c r="AH102" s="176">
        <v>0</v>
      </c>
    </row>
    <row r="103" spans="12:34" ht="15.75">
      <c r="L103" s="174" t="s">
        <v>9</v>
      </c>
      <c r="M103" s="175" t="s">
        <v>66</v>
      </c>
      <c r="N103" s="176">
        <v>0</v>
      </c>
      <c r="O103" s="174" t="s">
        <v>237</v>
      </c>
      <c r="P103" s="174" t="s">
        <v>9</v>
      </c>
      <c r="Q103" s="175" t="s">
        <v>73</v>
      </c>
      <c r="R103" s="176">
        <v>0</v>
      </c>
      <c r="T103" s="174" t="s">
        <v>9</v>
      </c>
      <c r="U103" s="175" t="s">
        <v>129</v>
      </c>
      <c r="V103" s="176">
        <v>1871</v>
      </c>
      <c r="W103" s="174" t="s">
        <v>241</v>
      </c>
      <c r="X103" s="174" t="s">
        <v>9</v>
      </c>
      <c r="Y103" s="175" t="s">
        <v>136</v>
      </c>
      <c r="Z103" s="176">
        <v>0</v>
      </c>
      <c r="AB103" s="174" t="s">
        <v>9</v>
      </c>
      <c r="AC103" s="175" t="s">
        <v>71</v>
      </c>
      <c r="AD103" s="176">
        <v>0</v>
      </c>
      <c r="AE103" s="174" t="s">
        <v>241</v>
      </c>
      <c r="AF103" s="174" t="s">
        <v>9</v>
      </c>
      <c r="AG103" s="175" t="s">
        <v>78</v>
      </c>
      <c r="AH103" s="176">
        <v>0</v>
      </c>
    </row>
    <row r="105" spans="12:34" ht="15.75">
      <c r="L105" s="166">
        <v>8</v>
      </c>
      <c r="M105" s="250" t="s">
        <v>245</v>
      </c>
      <c r="N105" s="251" t="s">
        <v>9</v>
      </c>
      <c r="O105" s="166" t="s">
        <v>247</v>
      </c>
      <c r="P105" s="166">
        <v>6</v>
      </c>
      <c r="Q105" s="250" t="s">
        <v>253</v>
      </c>
      <c r="R105" s="251" t="s">
        <v>9</v>
      </c>
      <c r="T105" s="166">
        <v>17</v>
      </c>
      <c r="U105" s="250" t="s">
        <v>227</v>
      </c>
      <c r="V105" s="251" t="s">
        <v>9</v>
      </c>
      <c r="W105" s="166" t="s">
        <v>254</v>
      </c>
      <c r="X105" s="166">
        <v>15</v>
      </c>
      <c r="Y105" s="250" t="s">
        <v>248</v>
      </c>
      <c r="Z105" s="251" t="s">
        <v>9</v>
      </c>
      <c r="AB105" s="166">
        <v>9</v>
      </c>
      <c r="AC105" s="250" t="s">
        <v>230</v>
      </c>
      <c r="AD105" s="251" t="s">
        <v>9</v>
      </c>
      <c r="AE105" s="166" t="s">
        <v>232</v>
      </c>
      <c r="AF105" s="166">
        <v>7</v>
      </c>
      <c r="AG105" s="250" t="s">
        <v>250</v>
      </c>
      <c r="AH105" s="251" t="s">
        <v>9</v>
      </c>
    </row>
    <row r="106" spans="12:34" ht="15.75">
      <c r="L106" s="174" t="s">
        <v>35</v>
      </c>
      <c r="M106" s="175" t="s">
        <v>82</v>
      </c>
      <c r="N106" s="176">
        <v>2463</v>
      </c>
      <c r="O106" s="174" t="s">
        <v>237</v>
      </c>
      <c r="P106" s="174" t="s">
        <v>9</v>
      </c>
      <c r="Q106" s="175" t="s">
        <v>68</v>
      </c>
      <c r="R106" s="176">
        <v>2062</v>
      </c>
      <c r="T106" s="174" t="s">
        <v>9</v>
      </c>
      <c r="U106" s="175" t="s">
        <v>147</v>
      </c>
      <c r="V106" s="176">
        <v>1782</v>
      </c>
      <c r="W106" s="174" t="s">
        <v>241</v>
      </c>
      <c r="X106" s="174" t="s">
        <v>9</v>
      </c>
      <c r="Y106" s="175" t="s">
        <v>133</v>
      </c>
      <c r="Z106" s="176">
        <v>2353</v>
      </c>
      <c r="AB106" s="174" t="s">
        <v>9</v>
      </c>
      <c r="AC106" s="175" t="s">
        <v>92</v>
      </c>
      <c r="AD106" s="176">
        <v>2109</v>
      </c>
      <c r="AE106" s="174" t="s">
        <v>240</v>
      </c>
      <c r="AF106" s="174" t="s">
        <v>9</v>
      </c>
      <c r="AG106" s="175" t="s">
        <v>77</v>
      </c>
      <c r="AH106" s="176">
        <v>0</v>
      </c>
    </row>
    <row r="107" spans="12:34" ht="15.75">
      <c r="L107" s="174" t="s">
        <v>87</v>
      </c>
      <c r="M107" s="175" t="s">
        <v>88</v>
      </c>
      <c r="N107" s="176">
        <v>2255</v>
      </c>
      <c r="O107" s="174" t="s">
        <v>237</v>
      </c>
      <c r="P107" s="174" t="s">
        <v>9</v>
      </c>
      <c r="Q107" s="175" t="s">
        <v>73</v>
      </c>
      <c r="R107" s="176">
        <v>0</v>
      </c>
      <c r="T107" s="174" t="s">
        <v>9</v>
      </c>
      <c r="U107" s="175" t="s">
        <v>150</v>
      </c>
      <c r="V107" s="176">
        <v>1728</v>
      </c>
      <c r="W107" s="174" t="s">
        <v>241</v>
      </c>
      <c r="X107" s="174" t="s">
        <v>9</v>
      </c>
      <c r="Y107" s="175" t="s">
        <v>136</v>
      </c>
      <c r="Z107" s="176">
        <v>0</v>
      </c>
      <c r="AB107" s="174" t="s">
        <v>9</v>
      </c>
      <c r="AC107" s="175" t="s">
        <v>93</v>
      </c>
      <c r="AD107" s="176">
        <v>2089</v>
      </c>
      <c r="AE107" s="174" t="s">
        <v>240</v>
      </c>
      <c r="AF107" s="174" t="s">
        <v>9</v>
      </c>
      <c r="AG107" s="175" t="s">
        <v>79</v>
      </c>
      <c r="AH107" s="176">
        <v>0</v>
      </c>
    </row>
    <row r="108" spans="12:34" ht="15.75">
      <c r="L108" s="166">
        <v>9</v>
      </c>
      <c r="M108" s="250" t="s">
        <v>230</v>
      </c>
      <c r="N108" s="251" t="s">
        <v>9</v>
      </c>
      <c r="O108" s="166" t="s">
        <v>247</v>
      </c>
      <c r="P108" s="166">
        <v>5</v>
      </c>
      <c r="Q108" s="250" t="s">
        <v>251</v>
      </c>
      <c r="R108" s="251" t="s">
        <v>9</v>
      </c>
      <c r="T108" s="166">
        <v>1</v>
      </c>
      <c r="U108" s="253" t="s">
        <v>233</v>
      </c>
      <c r="V108" s="254" t="s">
        <v>9</v>
      </c>
      <c r="W108" s="166" t="s">
        <v>232</v>
      </c>
      <c r="X108" s="166">
        <v>14</v>
      </c>
      <c r="Y108" s="250" t="s">
        <v>252</v>
      </c>
      <c r="Z108" s="251" t="s">
        <v>9</v>
      </c>
      <c r="AB108" s="166">
        <v>10</v>
      </c>
      <c r="AC108" s="250" t="s">
        <v>255</v>
      </c>
      <c r="AD108" s="251" t="s">
        <v>9</v>
      </c>
      <c r="AE108" s="166" t="s">
        <v>247</v>
      </c>
      <c r="AF108" s="166">
        <v>6</v>
      </c>
      <c r="AG108" s="250" t="s">
        <v>253</v>
      </c>
      <c r="AH108" s="251" t="s">
        <v>9</v>
      </c>
    </row>
    <row r="109" spans="12:34" ht="15.75">
      <c r="L109" s="174" t="s">
        <v>52</v>
      </c>
      <c r="M109" s="175" t="s">
        <v>90</v>
      </c>
      <c r="N109" s="176">
        <v>2369</v>
      </c>
      <c r="O109" s="174" t="s">
        <v>237</v>
      </c>
      <c r="P109" s="174" t="s">
        <v>9</v>
      </c>
      <c r="Q109" s="175" t="s">
        <v>61</v>
      </c>
      <c r="R109" s="176">
        <v>0</v>
      </c>
      <c r="T109" s="174" t="s">
        <v>9</v>
      </c>
      <c r="U109" s="175" t="s">
        <v>15</v>
      </c>
      <c r="V109" s="176">
        <v>2080</v>
      </c>
      <c r="W109" s="174" t="s">
        <v>241</v>
      </c>
      <c r="X109" s="174" t="s">
        <v>9</v>
      </c>
      <c r="Y109" s="175" t="s">
        <v>126</v>
      </c>
      <c r="Z109" s="176">
        <v>1959</v>
      </c>
      <c r="AB109" s="174" t="s">
        <v>9</v>
      </c>
      <c r="AC109" s="175" t="s">
        <v>98</v>
      </c>
      <c r="AD109" s="176">
        <v>2019</v>
      </c>
      <c r="AE109" s="174" t="s">
        <v>237</v>
      </c>
      <c r="AF109" s="174" t="s">
        <v>9</v>
      </c>
      <c r="AG109" s="175" t="s">
        <v>70</v>
      </c>
      <c r="AH109" s="176">
        <v>0</v>
      </c>
    </row>
    <row r="110" spans="12:34" ht="15.75">
      <c r="L110" s="174" t="s">
        <v>9</v>
      </c>
      <c r="M110" s="175" t="s">
        <v>95</v>
      </c>
      <c r="N110" s="176">
        <v>2064</v>
      </c>
      <c r="O110" s="174" t="s">
        <v>237</v>
      </c>
      <c r="P110" s="174" t="s">
        <v>9</v>
      </c>
      <c r="Q110" s="175" t="s">
        <v>66</v>
      </c>
      <c r="R110" s="176">
        <v>0</v>
      </c>
      <c r="T110" s="174" t="s">
        <v>9</v>
      </c>
      <c r="U110" s="175" t="s">
        <v>22</v>
      </c>
      <c r="V110" s="176">
        <v>0</v>
      </c>
      <c r="W110" s="174" t="s">
        <v>237</v>
      </c>
      <c r="X110" s="174" t="s">
        <v>9</v>
      </c>
      <c r="Y110" s="175" t="s">
        <v>129</v>
      </c>
      <c r="Z110" s="176">
        <v>1871</v>
      </c>
      <c r="AB110" s="174" t="s">
        <v>52</v>
      </c>
      <c r="AC110" s="175" t="s">
        <v>99</v>
      </c>
      <c r="AD110" s="176">
        <v>0</v>
      </c>
      <c r="AE110" s="174" t="s">
        <v>237</v>
      </c>
      <c r="AF110" s="174" t="s">
        <v>9</v>
      </c>
      <c r="AG110" s="175" t="s">
        <v>71</v>
      </c>
      <c r="AH110" s="176">
        <v>0</v>
      </c>
    </row>
    <row r="111" spans="12:34" ht="15.75">
      <c r="L111" s="166">
        <v>10</v>
      </c>
      <c r="M111" s="250" t="s">
        <v>255</v>
      </c>
      <c r="N111" s="251" t="s">
        <v>9</v>
      </c>
      <c r="O111" s="166" t="s">
        <v>254</v>
      </c>
      <c r="P111" s="166">
        <v>4</v>
      </c>
      <c r="Q111" s="250" t="s">
        <v>246</v>
      </c>
      <c r="R111" s="251" t="s">
        <v>9</v>
      </c>
      <c r="T111" s="166">
        <v>2</v>
      </c>
      <c r="U111" s="250" t="s">
        <v>225</v>
      </c>
      <c r="V111" s="251" t="s">
        <v>9</v>
      </c>
      <c r="W111" s="166" t="s">
        <v>229</v>
      </c>
      <c r="X111" s="166">
        <v>13</v>
      </c>
      <c r="Y111" s="250" t="s">
        <v>249</v>
      </c>
      <c r="Z111" s="251" t="s">
        <v>9</v>
      </c>
      <c r="AB111" s="166">
        <v>11</v>
      </c>
      <c r="AC111" s="250" t="s">
        <v>228</v>
      </c>
      <c r="AD111" s="251" t="s">
        <v>9</v>
      </c>
      <c r="AE111" s="166" t="s">
        <v>232</v>
      </c>
      <c r="AF111" s="166">
        <v>5</v>
      </c>
      <c r="AG111" s="250" t="s">
        <v>251</v>
      </c>
      <c r="AH111" s="251" t="s">
        <v>9</v>
      </c>
    </row>
    <row r="112" spans="12:34" ht="15.75">
      <c r="L112" s="174" t="s">
        <v>9</v>
      </c>
      <c r="M112" s="175" t="s">
        <v>96</v>
      </c>
      <c r="N112" s="176">
        <v>0</v>
      </c>
      <c r="O112" s="174" t="s">
        <v>241</v>
      </c>
      <c r="P112" s="174" t="s">
        <v>9</v>
      </c>
      <c r="Q112" s="175" t="s">
        <v>51</v>
      </c>
      <c r="R112" s="176">
        <v>2153</v>
      </c>
      <c r="T112" s="174" t="s">
        <v>27</v>
      </c>
      <c r="U112" s="175" t="s">
        <v>30</v>
      </c>
      <c r="V112" s="176">
        <v>2465</v>
      </c>
      <c r="W112" s="174" t="s">
        <v>237</v>
      </c>
      <c r="X112" s="174" t="s">
        <v>9</v>
      </c>
      <c r="Y112" s="175" t="s">
        <v>118</v>
      </c>
      <c r="Z112" s="176">
        <v>0</v>
      </c>
      <c r="AB112" s="174" t="s">
        <v>9</v>
      </c>
      <c r="AC112" s="175" t="s">
        <v>105</v>
      </c>
      <c r="AD112" s="176">
        <v>0</v>
      </c>
      <c r="AE112" s="174" t="s">
        <v>240</v>
      </c>
      <c r="AF112" s="174" t="s">
        <v>9</v>
      </c>
      <c r="AG112" s="175" t="s">
        <v>63</v>
      </c>
      <c r="AH112" s="176">
        <v>2011</v>
      </c>
    </row>
    <row r="113" spans="12:34" ht="15.75">
      <c r="L113" s="174" t="s">
        <v>9</v>
      </c>
      <c r="M113" s="175" t="s">
        <v>101</v>
      </c>
      <c r="N113" s="176">
        <v>0</v>
      </c>
      <c r="O113" s="174" t="s">
        <v>241</v>
      </c>
      <c r="P113" s="174" t="s">
        <v>9</v>
      </c>
      <c r="Q113" s="175" t="s">
        <v>58</v>
      </c>
      <c r="R113" s="176">
        <v>1953</v>
      </c>
      <c r="T113" s="174" t="s">
        <v>35</v>
      </c>
      <c r="U113" s="175" t="s">
        <v>36</v>
      </c>
      <c r="V113" s="176">
        <v>2429</v>
      </c>
      <c r="W113" s="174" t="s">
        <v>240</v>
      </c>
      <c r="X113" s="174" t="s">
        <v>9</v>
      </c>
      <c r="Y113" s="175" t="s">
        <v>122</v>
      </c>
      <c r="Z113" s="176">
        <v>0</v>
      </c>
      <c r="AB113" s="174" t="s">
        <v>9</v>
      </c>
      <c r="AC113" s="175" t="s">
        <v>106</v>
      </c>
      <c r="AD113" s="176">
        <v>0</v>
      </c>
      <c r="AE113" s="174" t="s">
        <v>240</v>
      </c>
      <c r="AF113" s="174" t="s">
        <v>9</v>
      </c>
      <c r="AG113" s="175" t="s">
        <v>64</v>
      </c>
      <c r="AH113" s="176">
        <v>0</v>
      </c>
    </row>
    <row r="114" spans="12:34" ht="15.75">
      <c r="L114" s="166">
        <v>11</v>
      </c>
      <c r="M114" s="250" t="s">
        <v>228</v>
      </c>
      <c r="N114" s="251" t="s">
        <v>9</v>
      </c>
      <c r="O114" s="166" t="s">
        <v>254</v>
      </c>
      <c r="P114" s="166">
        <v>3</v>
      </c>
      <c r="Q114" s="250" t="s">
        <v>231</v>
      </c>
      <c r="R114" s="251" t="s">
        <v>9</v>
      </c>
      <c r="T114" s="166">
        <v>3</v>
      </c>
      <c r="U114" s="250" t="s">
        <v>231</v>
      </c>
      <c r="V114" s="251" t="s">
        <v>9</v>
      </c>
      <c r="W114" s="166" t="s">
        <v>229</v>
      </c>
      <c r="X114" s="166">
        <v>12</v>
      </c>
      <c r="Y114" s="250" t="s">
        <v>243</v>
      </c>
      <c r="Z114" s="251" t="s">
        <v>9</v>
      </c>
      <c r="AB114" s="166">
        <v>12</v>
      </c>
      <c r="AC114" s="250" t="s">
        <v>243</v>
      </c>
      <c r="AD114" s="251" t="s">
        <v>9</v>
      </c>
      <c r="AE114" s="166" t="s">
        <v>244</v>
      </c>
      <c r="AF114" s="166">
        <v>4</v>
      </c>
      <c r="AG114" s="250" t="s">
        <v>246</v>
      </c>
      <c r="AH114" s="251" t="s">
        <v>9</v>
      </c>
    </row>
    <row r="115" spans="12:34" ht="15.75">
      <c r="L115" s="174" t="s">
        <v>9</v>
      </c>
      <c r="M115" s="175" t="s">
        <v>103</v>
      </c>
      <c r="N115" s="176">
        <v>0</v>
      </c>
      <c r="O115" s="174" t="s">
        <v>241</v>
      </c>
      <c r="P115" s="174" t="s">
        <v>9</v>
      </c>
      <c r="Q115" s="175" t="s">
        <v>7</v>
      </c>
      <c r="R115" s="176">
        <v>2259</v>
      </c>
      <c r="T115" s="174" t="s">
        <v>9</v>
      </c>
      <c r="U115" s="175" t="s">
        <v>10</v>
      </c>
      <c r="V115" s="176">
        <v>2260</v>
      </c>
      <c r="W115" s="174" t="s">
        <v>237</v>
      </c>
      <c r="X115" s="174" t="s">
        <v>9</v>
      </c>
      <c r="Y115" s="175" t="s">
        <v>111</v>
      </c>
      <c r="Z115" s="176">
        <v>2168</v>
      </c>
      <c r="AB115" s="174" t="s">
        <v>9</v>
      </c>
      <c r="AC115" s="175" t="s">
        <v>112</v>
      </c>
      <c r="AD115" s="176">
        <v>2165</v>
      </c>
      <c r="AE115" s="174" t="s">
        <v>240</v>
      </c>
      <c r="AF115" s="174" t="s">
        <v>9</v>
      </c>
      <c r="AG115" s="175" t="s">
        <v>55</v>
      </c>
      <c r="AH115" s="176">
        <v>2083</v>
      </c>
    </row>
    <row r="116" spans="12:34" ht="15.75">
      <c r="L116" s="174" t="s">
        <v>9</v>
      </c>
      <c r="M116" s="175" t="s">
        <v>108</v>
      </c>
      <c r="N116" s="176">
        <v>0</v>
      </c>
      <c r="O116" s="174" t="s">
        <v>241</v>
      </c>
      <c r="P116" s="174" t="s">
        <v>9</v>
      </c>
      <c r="Q116" s="175" t="s">
        <v>21</v>
      </c>
      <c r="R116" s="176">
        <v>2159</v>
      </c>
      <c r="T116" s="174" t="s">
        <v>9</v>
      </c>
      <c r="U116" s="175" t="s">
        <v>13</v>
      </c>
      <c r="V116" s="176">
        <v>2186</v>
      </c>
      <c r="W116" s="174" t="s">
        <v>240</v>
      </c>
      <c r="X116" s="174" t="s">
        <v>9</v>
      </c>
      <c r="Y116" s="175" t="s">
        <v>114</v>
      </c>
      <c r="Z116" s="176">
        <v>2094</v>
      </c>
      <c r="AB116" s="174" t="s">
        <v>9</v>
      </c>
      <c r="AC116" s="175" t="s">
        <v>113</v>
      </c>
      <c r="AD116" s="176">
        <v>2137</v>
      </c>
      <c r="AE116" s="174" t="s">
        <v>241</v>
      </c>
      <c r="AF116" s="174" t="s">
        <v>9</v>
      </c>
      <c r="AG116" s="175" t="s">
        <v>56</v>
      </c>
      <c r="AH116" s="176">
        <v>2055</v>
      </c>
    </row>
    <row r="117" spans="12:34" ht="15.75">
      <c r="L117" s="166">
        <v>12</v>
      </c>
      <c r="M117" s="250" t="s">
        <v>243</v>
      </c>
      <c r="N117" s="251" t="s">
        <v>9</v>
      </c>
      <c r="O117" s="166" t="s">
        <v>244</v>
      </c>
      <c r="P117" s="166">
        <v>2</v>
      </c>
      <c r="Q117" s="250" t="s">
        <v>225</v>
      </c>
      <c r="R117" s="251" t="s">
        <v>9</v>
      </c>
      <c r="T117" s="166">
        <v>4</v>
      </c>
      <c r="U117" s="250" t="s">
        <v>246</v>
      </c>
      <c r="V117" s="251" t="s">
        <v>9</v>
      </c>
      <c r="W117" s="166" t="s">
        <v>244</v>
      </c>
      <c r="X117" s="166">
        <v>11</v>
      </c>
      <c r="Y117" s="250" t="s">
        <v>228</v>
      </c>
      <c r="Z117" s="251" t="s">
        <v>9</v>
      </c>
      <c r="AB117" s="166">
        <v>13</v>
      </c>
      <c r="AC117" s="250" t="s">
        <v>249</v>
      </c>
      <c r="AD117" s="251" t="s">
        <v>9</v>
      </c>
      <c r="AE117" s="166" t="s">
        <v>244</v>
      </c>
      <c r="AF117" s="166">
        <v>3</v>
      </c>
      <c r="AG117" s="250" t="s">
        <v>231</v>
      </c>
      <c r="AH117" s="251" t="s">
        <v>9</v>
      </c>
    </row>
    <row r="118" spans="12:34" ht="15.75">
      <c r="L118" s="174" t="s">
        <v>9</v>
      </c>
      <c r="M118" s="175" t="s">
        <v>110</v>
      </c>
      <c r="N118" s="176">
        <v>2199</v>
      </c>
      <c r="O118" s="174" t="s">
        <v>240</v>
      </c>
      <c r="P118" s="174" t="s">
        <v>27</v>
      </c>
      <c r="Q118" s="175" t="s">
        <v>28</v>
      </c>
      <c r="R118" s="176">
        <v>2482</v>
      </c>
      <c r="T118" s="174" t="s">
        <v>9</v>
      </c>
      <c r="U118" s="175" t="s">
        <v>54</v>
      </c>
      <c r="V118" s="176">
        <v>2011</v>
      </c>
      <c r="W118" s="174" t="s">
        <v>240</v>
      </c>
      <c r="X118" s="174" t="s">
        <v>9</v>
      </c>
      <c r="Y118" s="175" t="s">
        <v>104</v>
      </c>
      <c r="Z118" s="176">
        <v>0</v>
      </c>
      <c r="AB118" s="174" t="s">
        <v>9</v>
      </c>
      <c r="AC118" s="175" t="s">
        <v>119</v>
      </c>
      <c r="AD118" s="176">
        <v>0</v>
      </c>
      <c r="AE118" s="174" t="s">
        <v>240</v>
      </c>
      <c r="AF118" s="174" t="s">
        <v>9</v>
      </c>
      <c r="AG118" s="175" t="s">
        <v>16</v>
      </c>
      <c r="AH118" s="176">
        <v>2218</v>
      </c>
    </row>
    <row r="119" spans="12:34" ht="15.75">
      <c r="L119" s="174" t="s">
        <v>9</v>
      </c>
      <c r="M119" s="175" t="s">
        <v>115</v>
      </c>
      <c r="N119" s="176">
        <v>2084</v>
      </c>
      <c r="O119" s="174" t="s">
        <v>241</v>
      </c>
      <c r="P119" s="174" t="s">
        <v>27</v>
      </c>
      <c r="Q119" s="175" t="s">
        <v>38</v>
      </c>
      <c r="R119" s="176">
        <v>2400</v>
      </c>
      <c r="T119" s="174" t="s">
        <v>9</v>
      </c>
      <c r="U119" s="175" t="s">
        <v>57</v>
      </c>
      <c r="V119" s="176">
        <v>2015</v>
      </c>
      <c r="W119" s="174" t="s">
        <v>241</v>
      </c>
      <c r="X119" s="174" t="s">
        <v>9</v>
      </c>
      <c r="Y119" s="175" t="s">
        <v>107</v>
      </c>
      <c r="Z119" s="176">
        <v>0</v>
      </c>
      <c r="AB119" s="174" t="s">
        <v>120</v>
      </c>
      <c r="AC119" s="175" t="s">
        <v>121</v>
      </c>
      <c r="AD119" s="176">
        <v>2044</v>
      </c>
      <c r="AE119" s="174" t="s">
        <v>241</v>
      </c>
      <c r="AF119" s="174" t="s">
        <v>9</v>
      </c>
      <c r="AG119" s="175" t="s">
        <v>49</v>
      </c>
      <c r="AH119" s="176">
        <v>2148</v>
      </c>
    </row>
    <row r="120" spans="12:34" ht="15.75">
      <c r="L120" s="166">
        <v>13</v>
      </c>
      <c r="M120" s="250" t="s">
        <v>249</v>
      </c>
      <c r="N120" s="251" t="s">
        <v>9</v>
      </c>
      <c r="O120" s="166" t="s">
        <v>247</v>
      </c>
      <c r="P120" s="166">
        <v>1</v>
      </c>
      <c r="Q120" s="253" t="s">
        <v>233</v>
      </c>
      <c r="R120" s="254" t="s">
        <v>9</v>
      </c>
      <c r="T120" s="166">
        <v>5</v>
      </c>
      <c r="U120" s="250" t="s">
        <v>251</v>
      </c>
      <c r="V120" s="251" t="s">
        <v>9</v>
      </c>
      <c r="W120" s="166" t="s">
        <v>244</v>
      </c>
      <c r="X120" s="166">
        <v>10</v>
      </c>
      <c r="Y120" s="250" t="s">
        <v>255</v>
      </c>
      <c r="Z120" s="251" t="s">
        <v>9</v>
      </c>
      <c r="AB120" s="166">
        <v>14</v>
      </c>
      <c r="AC120" s="250" t="s">
        <v>252</v>
      </c>
      <c r="AD120" s="251" t="s">
        <v>9</v>
      </c>
      <c r="AE120" s="166" t="s">
        <v>254</v>
      </c>
      <c r="AF120" s="166">
        <v>2</v>
      </c>
      <c r="AG120" s="250" t="s">
        <v>225</v>
      </c>
      <c r="AH120" s="251" t="s">
        <v>9</v>
      </c>
    </row>
    <row r="121" spans="12:34" ht="15.75">
      <c r="L121" s="174" t="s">
        <v>52</v>
      </c>
      <c r="M121" s="175" t="s">
        <v>117</v>
      </c>
      <c r="N121" s="176">
        <v>2348</v>
      </c>
      <c r="O121" s="174" t="s">
        <v>237</v>
      </c>
      <c r="P121" s="174" t="s">
        <v>9</v>
      </c>
      <c r="Q121" s="175" t="s">
        <v>11</v>
      </c>
      <c r="R121" s="176">
        <v>2012</v>
      </c>
      <c r="T121" s="174" t="s">
        <v>9</v>
      </c>
      <c r="U121" s="175" t="s">
        <v>62</v>
      </c>
      <c r="V121" s="176">
        <v>2065</v>
      </c>
      <c r="W121" s="174" t="s">
        <v>240</v>
      </c>
      <c r="X121" s="174" t="s">
        <v>9</v>
      </c>
      <c r="Y121" s="175" t="s">
        <v>97</v>
      </c>
      <c r="Z121" s="176">
        <v>0</v>
      </c>
      <c r="AB121" s="174" t="s">
        <v>9</v>
      </c>
      <c r="AC121" s="175" t="s">
        <v>127</v>
      </c>
      <c r="AD121" s="176">
        <v>0</v>
      </c>
      <c r="AE121" s="174" t="s">
        <v>241</v>
      </c>
      <c r="AF121" s="174" t="s">
        <v>27</v>
      </c>
      <c r="AG121" s="175" t="s">
        <v>31</v>
      </c>
      <c r="AH121" s="176">
        <v>2442</v>
      </c>
    </row>
    <row r="122" spans="12:34" ht="15.75">
      <c r="L122" s="174" t="s">
        <v>9</v>
      </c>
      <c r="M122" s="175" t="s">
        <v>123</v>
      </c>
      <c r="N122" s="176">
        <v>0</v>
      </c>
      <c r="O122" s="174" t="s">
        <v>237</v>
      </c>
      <c r="P122" s="174" t="s">
        <v>9</v>
      </c>
      <c r="Q122" s="175" t="s">
        <v>25</v>
      </c>
      <c r="R122" s="176">
        <v>1926</v>
      </c>
      <c r="T122" s="174" t="s">
        <v>9</v>
      </c>
      <c r="U122" s="175" t="s">
        <v>65</v>
      </c>
      <c r="V122" s="176">
        <v>0</v>
      </c>
      <c r="W122" s="174" t="s">
        <v>241</v>
      </c>
      <c r="X122" s="174" t="s">
        <v>9</v>
      </c>
      <c r="Y122" s="175" t="s">
        <v>100</v>
      </c>
      <c r="Z122" s="176">
        <v>2152</v>
      </c>
      <c r="AB122" s="174" t="s">
        <v>9</v>
      </c>
      <c r="AC122" s="175" t="s">
        <v>128</v>
      </c>
      <c r="AD122" s="176">
        <v>0</v>
      </c>
      <c r="AE122" s="174" t="s">
        <v>241</v>
      </c>
      <c r="AF122" s="174" t="s">
        <v>27</v>
      </c>
      <c r="AG122" s="175" t="s">
        <v>33</v>
      </c>
      <c r="AH122" s="176">
        <v>2445</v>
      </c>
    </row>
    <row r="123" spans="12:34" ht="15.75">
      <c r="L123" s="166">
        <v>14</v>
      </c>
      <c r="M123" s="250" t="s">
        <v>252</v>
      </c>
      <c r="N123" s="251" t="s">
        <v>9</v>
      </c>
      <c r="O123" s="166" t="s">
        <v>247</v>
      </c>
      <c r="P123" s="166">
        <v>17</v>
      </c>
      <c r="Q123" s="250" t="s">
        <v>227</v>
      </c>
      <c r="R123" s="251" t="s">
        <v>9</v>
      </c>
      <c r="T123" s="166">
        <v>6</v>
      </c>
      <c r="U123" s="250" t="s">
        <v>253</v>
      </c>
      <c r="V123" s="251" t="s">
        <v>9</v>
      </c>
      <c r="W123" s="166" t="s">
        <v>254</v>
      </c>
      <c r="X123" s="166">
        <v>9</v>
      </c>
      <c r="Y123" s="250" t="s">
        <v>230</v>
      </c>
      <c r="Z123" s="251" t="s">
        <v>9</v>
      </c>
      <c r="AB123" s="166">
        <v>15</v>
      </c>
      <c r="AC123" s="250" t="s">
        <v>248</v>
      </c>
      <c r="AD123" s="251" t="s">
        <v>9</v>
      </c>
      <c r="AE123" s="166" t="s">
        <v>247</v>
      </c>
      <c r="AF123" s="166">
        <v>1</v>
      </c>
      <c r="AG123" s="253" t="s">
        <v>233</v>
      </c>
      <c r="AH123" s="254" t="s">
        <v>9</v>
      </c>
    </row>
    <row r="124" spans="12:34" ht="15.75">
      <c r="L124" s="174" t="s">
        <v>9</v>
      </c>
      <c r="M124" s="175" t="s">
        <v>125</v>
      </c>
      <c r="N124" s="176">
        <v>2093</v>
      </c>
      <c r="O124" s="174" t="s">
        <v>237</v>
      </c>
      <c r="P124" s="174" t="s">
        <v>9</v>
      </c>
      <c r="Q124" s="175" t="s">
        <v>146</v>
      </c>
      <c r="R124" s="176">
        <v>0</v>
      </c>
      <c r="T124" s="174" t="s">
        <v>9</v>
      </c>
      <c r="U124" s="175" t="s">
        <v>69</v>
      </c>
      <c r="V124" s="176">
        <v>0</v>
      </c>
      <c r="W124" s="174" t="s">
        <v>241</v>
      </c>
      <c r="X124" s="174" t="s">
        <v>9</v>
      </c>
      <c r="Y124" s="175" t="s">
        <v>91</v>
      </c>
      <c r="Z124" s="176">
        <v>2116</v>
      </c>
      <c r="AB124" s="174" t="s">
        <v>52</v>
      </c>
      <c r="AC124" s="175" t="s">
        <v>134</v>
      </c>
      <c r="AD124" s="176">
        <v>2220</v>
      </c>
      <c r="AE124" s="174" t="s">
        <v>237</v>
      </c>
      <c r="AF124" s="174" t="s">
        <v>9</v>
      </c>
      <c r="AG124" s="175" t="s">
        <v>18</v>
      </c>
      <c r="AH124" s="176">
        <v>0</v>
      </c>
    </row>
    <row r="125" spans="12:34" ht="15.75">
      <c r="L125" s="174" t="s">
        <v>9</v>
      </c>
      <c r="M125" s="175" t="s">
        <v>130</v>
      </c>
      <c r="N125" s="176">
        <v>0</v>
      </c>
      <c r="O125" s="174" t="s">
        <v>237</v>
      </c>
      <c r="P125" s="174" t="s">
        <v>9</v>
      </c>
      <c r="Q125" s="175" t="s">
        <v>151</v>
      </c>
      <c r="R125" s="176">
        <v>0</v>
      </c>
      <c r="T125" s="174" t="s">
        <v>9</v>
      </c>
      <c r="U125" s="175" t="s">
        <v>72</v>
      </c>
      <c r="V125" s="176">
        <v>0</v>
      </c>
      <c r="W125" s="174" t="s">
        <v>241</v>
      </c>
      <c r="X125" s="174" t="s">
        <v>9</v>
      </c>
      <c r="Y125" s="175" t="s">
        <v>94</v>
      </c>
      <c r="Z125" s="176">
        <v>2068</v>
      </c>
      <c r="AB125" s="174" t="s">
        <v>9</v>
      </c>
      <c r="AC125" s="175" t="s">
        <v>135</v>
      </c>
      <c r="AD125" s="176">
        <v>2205</v>
      </c>
      <c r="AE125" s="174" t="s">
        <v>237</v>
      </c>
      <c r="AF125" s="174" t="s">
        <v>9</v>
      </c>
      <c r="AG125" s="175" t="s">
        <v>20</v>
      </c>
      <c r="AH125" s="176">
        <v>2045</v>
      </c>
    </row>
    <row r="126" spans="12:34" ht="15.75">
      <c r="L126" s="166">
        <v>15</v>
      </c>
      <c r="M126" s="250" t="s">
        <v>248</v>
      </c>
      <c r="N126" s="251" t="s">
        <v>9</v>
      </c>
      <c r="O126" s="166" t="s">
        <v>232</v>
      </c>
      <c r="P126" s="166">
        <v>16</v>
      </c>
      <c r="Q126" s="250" t="s">
        <v>242</v>
      </c>
      <c r="R126" s="251" t="s">
        <v>9</v>
      </c>
      <c r="T126" s="166">
        <v>7</v>
      </c>
      <c r="U126" s="250" t="s">
        <v>250</v>
      </c>
      <c r="V126" s="251" t="s">
        <v>9</v>
      </c>
      <c r="W126" s="166" t="s">
        <v>244</v>
      </c>
      <c r="X126" s="166">
        <v>8</v>
      </c>
      <c r="Y126" s="250" t="s">
        <v>245</v>
      </c>
      <c r="Z126" s="251" t="s">
        <v>9</v>
      </c>
      <c r="AB126" s="166">
        <v>16</v>
      </c>
      <c r="AC126" s="250" t="s">
        <v>242</v>
      </c>
      <c r="AD126" s="251" t="s">
        <v>9</v>
      </c>
      <c r="AE126" s="166" t="s">
        <v>247</v>
      </c>
      <c r="AF126" s="166">
        <v>17</v>
      </c>
      <c r="AG126" s="250" t="s">
        <v>227</v>
      </c>
      <c r="AH126" s="251" t="s">
        <v>9</v>
      </c>
    </row>
    <row r="127" spans="12:34" ht="15.75">
      <c r="L127" s="174" t="s">
        <v>9</v>
      </c>
      <c r="M127" s="175" t="s">
        <v>132</v>
      </c>
      <c r="N127" s="176">
        <v>2415</v>
      </c>
      <c r="O127" s="174" t="s">
        <v>237</v>
      </c>
      <c r="P127" s="174" t="s">
        <v>9</v>
      </c>
      <c r="Q127" s="175" t="s">
        <v>139</v>
      </c>
      <c r="R127" s="176">
        <v>0</v>
      </c>
      <c r="T127" s="174" t="s">
        <v>9</v>
      </c>
      <c r="U127" s="175" t="s">
        <v>76</v>
      </c>
      <c r="V127" s="176">
        <v>0</v>
      </c>
      <c r="W127" s="174" t="s">
        <v>241</v>
      </c>
      <c r="X127" s="174" t="s">
        <v>35</v>
      </c>
      <c r="Y127" s="175" t="s">
        <v>83</v>
      </c>
      <c r="Z127" s="176">
        <v>2450</v>
      </c>
      <c r="AB127" s="174" t="s">
        <v>9</v>
      </c>
      <c r="AC127" s="175" t="s">
        <v>141</v>
      </c>
      <c r="AD127" s="176">
        <v>2185</v>
      </c>
      <c r="AE127" s="174" t="s">
        <v>237</v>
      </c>
      <c r="AF127" s="174" t="s">
        <v>9</v>
      </c>
      <c r="AG127" s="175" t="s">
        <v>148</v>
      </c>
      <c r="AH127" s="176">
        <v>0</v>
      </c>
    </row>
    <row r="128" spans="12:34" ht="15.75">
      <c r="L128" s="174" t="s">
        <v>9</v>
      </c>
      <c r="M128" s="175" t="s">
        <v>138</v>
      </c>
      <c r="N128" s="176">
        <v>2129</v>
      </c>
      <c r="O128" s="174" t="s">
        <v>241</v>
      </c>
      <c r="P128" s="174" t="s">
        <v>9</v>
      </c>
      <c r="Q128" s="175" t="s">
        <v>144</v>
      </c>
      <c r="R128" s="176">
        <v>2090</v>
      </c>
      <c r="T128" s="174" t="s">
        <v>9</v>
      </c>
      <c r="U128" s="175" t="s">
        <v>80</v>
      </c>
      <c r="V128" s="176">
        <v>0</v>
      </c>
      <c r="W128" s="174" t="s">
        <v>240</v>
      </c>
      <c r="X128" s="174" t="s">
        <v>9</v>
      </c>
      <c r="Y128" s="175" t="s">
        <v>86</v>
      </c>
      <c r="Z128" s="176">
        <v>1893</v>
      </c>
      <c r="AB128" s="174" t="s">
        <v>9</v>
      </c>
      <c r="AC128" s="175" t="s">
        <v>142</v>
      </c>
      <c r="AD128" s="176">
        <v>0</v>
      </c>
      <c r="AE128" s="174" t="s">
        <v>237</v>
      </c>
      <c r="AF128" s="174" t="s">
        <v>9</v>
      </c>
      <c r="AG128" s="175" t="s">
        <v>149</v>
      </c>
      <c r="AH128" s="176">
        <v>0</v>
      </c>
    </row>
  </sheetData>
  <sheetProtection/>
  <mergeCells count="193">
    <mergeCell ref="M76:N76"/>
    <mergeCell ref="Q76:R76"/>
    <mergeCell ref="U76:V76"/>
    <mergeCell ref="Y76:Z76"/>
    <mergeCell ref="Y67:Z67"/>
    <mergeCell ref="U70:V70"/>
    <mergeCell ref="M73:N73"/>
    <mergeCell ref="Q73:R73"/>
    <mergeCell ref="U73:V73"/>
    <mergeCell ref="Y73:Z73"/>
    <mergeCell ref="M64:N64"/>
    <mergeCell ref="Q64:R64"/>
    <mergeCell ref="U64:V64"/>
    <mergeCell ref="Y64:Z64"/>
    <mergeCell ref="M61:N61"/>
    <mergeCell ref="Q61:R61"/>
    <mergeCell ref="U61:V61"/>
    <mergeCell ref="Y61:Z61"/>
    <mergeCell ref="M58:N58"/>
    <mergeCell ref="Q58:R58"/>
    <mergeCell ref="U58:V58"/>
    <mergeCell ref="Y58:Z58"/>
    <mergeCell ref="M55:N55"/>
    <mergeCell ref="Q55:R55"/>
    <mergeCell ref="U55:V55"/>
    <mergeCell ref="Y55:Z55"/>
    <mergeCell ref="AC126:AD126"/>
    <mergeCell ref="AG126:AH126"/>
    <mergeCell ref="M123:N123"/>
    <mergeCell ref="Q123:R123"/>
    <mergeCell ref="M126:N126"/>
    <mergeCell ref="Q126:R126"/>
    <mergeCell ref="U126:V126"/>
    <mergeCell ref="Y126:Z126"/>
    <mergeCell ref="U123:V123"/>
    <mergeCell ref="Y123:Z123"/>
    <mergeCell ref="AC117:AD117"/>
    <mergeCell ref="AG117:AH117"/>
    <mergeCell ref="AC120:AD120"/>
    <mergeCell ref="AG120:AH120"/>
    <mergeCell ref="AC123:AD123"/>
    <mergeCell ref="AG123:AH123"/>
    <mergeCell ref="M120:N120"/>
    <mergeCell ref="Q120:R120"/>
    <mergeCell ref="U120:V120"/>
    <mergeCell ref="Y120:Z120"/>
    <mergeCell ref="M117:N117"/>
    <mergeCell ref="Q117:R117"/>
    <mergeCell ref="U117:V117"/>
    <mergeCell ref="Y117:Z117"/>
    <mergeCell ref="AC114:AD114"/>
    <mergeCell ref="AG114:AH114"/>
    <mergeCell ref="M111:N111"/>
    <mergeCell ref="Q111:R111"/>
    <mergeCell ref="M114:N114"/>
    <mergeCell ref="Q114:R114"/>
    <mergeCell ref="U114:V114"/>
    <mergeCell ref="Y114:Z114"/>
    <mergeCell ref="U111:V111"/>
    <mergeCell ref="Y111:Z111"/>
    <mergeCell ref="AC105:AD105"/>
    <mergeCell ref="AG105:AH105"/>
    <mergeCell ref="AC108:AD108"/>
    <mergeCell ref="AG108:AH108"/>
    <mergeCell ref="AC111:AD111"/>
    <mergeCell ref="AG111:AH111"/>
    <mergeCell ref="M108:N108"/>
    <mergeCell ref="Q108:R108"/>
    <mergeCell ref="U108:V108"/>
    <mergeCell ref="Y108:Z108"/>
    <mergeCell ref="M105:N105"/>
    <mergeCell ref="Q105:R105"/>
    <mergeCell ref="U105:V105"/>
    <mergeCell ref="Y105:Z105"/>
    <mergeCell ref="AC101:AD101"/>
    <mergeCell ref="AG101:AH101"/>
    <mergeCell ref="M98:N98"/>
    <mergeCell ref="Q98:R98"/>
    <mergeCell ref="M101:N101"/>
    <mergeCell ref="Q101:R101"/>
    <mergeCell ref="U101:V101"/>
    <mergeCell ref="Y101:Z101"/>
    <mergeCell ref="U98:V98"/>
    <mergeCell ref="Y98:Z98"/>
    <mergeCell ref="AC92:AD92"/>
    <mergeCell ref="AG92:AH92"/>
    <mergeCell ref="AC95:AD95"/>
    <mergeCell ref="AG95:AH95"/>
    <mergeCell ref="AC98:AD98"/>
    <mergeCell ref="AG98:AH98"/>
    <mergeCell ref="M95:N95"/>
    <mergeCell ref="Q95:R95"/>
    <mergeCell ref="U95:V95"/>
    <mergeCell ref="Y95:Z95"/>
    <mergeCell ref="M92:N92"/>
    <mergeCell ref="Q92:R92"/>
    <mergeCell ref="U92:V92"/>
    <mergeCell ref="Y92:Z92"/>
    <mergeCell ref="AC89:AD89"/>
    <mergeCell ref="AG89:AH89"/>
    <mergeCell ref="M86:N86"/>
    <mergeCell ref="Q86:R86"/>
    <mergeCell ref="M89:N89"/>
    <mergeCell ref="Q89:R89"/>
    <mergeCell ref="U89:V89"/>
    <mergeCell ref="Y89:Z89"/>
    <mergeCell ref="U86:V86"/>
    <mergeCell ref="Y86:Z86"/>
    <mergeCell ref="AC80:AD80"/>
    <mergeCell ref="AG80:AH80"/>
    <mergeCell ref="AC83:AD83"/>
    <mergeCell ref="AG83:AH83"/>
    <mergeCell ref="AC86:AD86"/>
    <mergeCell ref="AG86:AH86"/>
    <mergeCell ref="M83:N83"/>
    <mergeCell ref="Q83:R83"/>
    <mergeCell ref="U83:V83"/>
    <mergeCell ref="Y83:Z83"/>
    <mergeCell ref="M80:N80"/>
    <mergeCell ref="Q80:R80"/>
    <mergeCell ref="U80:V80"/>
    <mergeCell ref="Y80:Z80"/>
    <mergeCell ref="AC73:AD73"/>
    <mergeCell ref="AG73:AH73"/>
    <mergeCell ref="AC76:AD76"/>
    <mergeCell ref="AG76:AH76"/>
    <mergeCell ref="AC67:AD67"/>
    <mergeCell ref="AG67:AH67"/>
    <mergeCell ref="M70:N70"/>
    <mergeCell ref="Q70:R70"/>
    <mergeCell ref="Y70:Z70"/>
    <mergeCell ref="AC70:AD70"/>
    <mergeCell ref="AG70:AH70"/>
    <mergeCell ref="M67:N67"/>
    <mergeCell ref="Q67:R67"/>
    <mergeCell ref="U67:V67"/>
    <mergeCell ref="AC61:AD61"/>
    <mergeCell ref="AG61:AH61"/>
    <mergeCell ref="AC64:AD64"/>
    <mergeCell ref="AG64:AH64"/>
    <mergeCell ref="AC55:AD55"/>
    <mergeCell ref="AG55:AH55"/>
    <mergeCell ref="AC58:AD58"/>
    <mergeCell ref="AG58:AH58"/>
    <mergeCell ref="AC51:AD51"/>
    <mergeCell ref="AG51:AH51"/>
    <mergeCell ref="M48:N48"/>
    <mergeCell ref="Q48:R48"/>
    <mergeCell ref="M51:N51"/>
    <mergeCell ref="Q51:R51"/>
    <mergeCell ref="U51:V51"/>
    <mergeCell ref="Y51:Z51"/>
    <mergeCell ref="U48:V48"/>
    <mergeCell ref="Y48:Z48"/>
    <mergeCell ref="AC42:AD42"/>
    <mergeCell ref="AG42:AH42"/>
    <mergeCell ref="AC45:AD45"/>
    <mergeCell ref="AG45:AH45"/>
    <mergeCell ref="AC48:AD48"/>
    <mergeCell ref="AG48:AH48"/>
    <mergeCell ref="M45:N45"/>
    <mergeCell ref="Q45:R45"/>
    <mergeCell ref="U45:V45"/>
    <mergeCell ref="Y45:Z45"/>
    <mergeCell ref="M42:N42"/>
    <mergeCell ref="Q42:R42"/>
    <mergeCell ref="U42:V42"/>
    <mergeCell ref="Y42:Z42"/>
    <mergeCell ref="M39:N39"/>
    <mergeCell ref="Q39:R39"/>
    <mergeCell ref="U39:V39"/>
    <mergeCell ref="Y39:Z39"/>
    <mergeCell ref="AC39:AD39"/>
    <mergeCell ref="AG39:AH39"/>
    <mergeCell ref="M33:N33"/>
    <mergeCell ref="Q33:R33"/>
    <mergeCell ref="U33:V33"/>
    <mergeCell ref="Y33:Z33"/>
    <mergeCell ref="AC33:AD33"/>
    <mergeCell ref="AG36:AH36"/>
    <mergeCell ref="M36:N36"/>
    <mergeCell ref="Q36:R36"/>
    <mergeCell ref="U36:V36"/>
    <mergeCell ref="AG33:AH33"/>
    <mergeCell ref="A1:H1"/>
    <mergeCell ref="M30:N30"/>
    <mergeCell ref="Q30:R30"/>
    <mergeCell ref="U30:V30"/>
    <mergeCell ref="Y36:Z36"/>
    <mergeCell ref="Y30:Z30"/>
    <mergeCell ref="AC30:AD30"/>
    <mergeCell ref="AC36:AD36"/>
    <mergeCell ref="AG30:AH30"/>
  </mergeCells>
  <printOptions horizontalCentered="1"/>
  <pageMargins left="0" right="0" top="0.7874015748031497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7"/>
  <sheetViews>
    <sheetView zoomScalePageLayoutView="0" workbookViewId="0" topLeftCell="L1">
      <selection activeCell="AC33" sqref="AC33"/>
    </sheetView>
  </sheetViews>
  <sheetFormatPr defaultColWidth="9.140625" defaultRowHeight="12.75"/>
  <cols>
    <col min="1" max="1" width="4.7109375" style="2" customWidth="1"/>
    <col min="2" max="2" width="6.7109375" style="2" customWidth="1"/>
    <col min="3" max="3" width="29.00390625" style="2" customWidth="1"/>
    <col min="4" max="4" width="5.7109375" style="2" customWidth="1"/>
    <col min="5" max="5" width="13.00390625" style="2" customWidth="1"/>
    <col min="6" max="6" width="6.7109375" style="2" customWidth="1"/>
    <col min="7" max="7" width="29.00390625" style="2" customWidth="1"/>
    <col min="8" max="8" width="5.7109375" style="2" customWidth="1"/>
    <col min="9" max="11" width="9.140625" style="2" customWidth="1"/>
    <col min="12" max="12" width="18.8515625" style="2" bestFit="1" customWidth="1"/>
    <col min="13" max="15" width="1.8515625" style="2" bestFit="1" customWidth="1"/>
    <col min="16" max="16" width="9.140625" style="2" customWidth="1"/>
    <col min="17" max="17" width="25.28125" style="2" customWidth="1"/>
    <col min="18" max="20" width="9.140625" style="2" customWidth="1"/>
    <col min="21" max="21" width="25.28125" style="2" customWidth="1"/>
    <col min="22" max="24" width="9.140625" style="2" customWidth="1"/>
    <col min="25" max="25" width="25.28125" style="2" customWidth="1"/>
    <col min="26" max="28" width="9.140625" style="2" customWidth="1"/>
    <col min="29" max="29" width="25.28125" style="2" customWidth="1"/>
    <col min="30" max="16384" width="9.140625" style="2" customWidth="1"/>
  </cols>
  <sheetData>
    <row r="1" spans="1:11" ht="18.75">
      <c r="A1" s="252" t="s">
        <v>170</v>
      </c>
      <c r="B1" s="252"/>
      <c r="C1" s="252"/>
      <c r="D1" s="252"/>
      <c r="E1" s="252"/>
      <c r="F1" s="252"/>
      <c r="G1" s="252"/>
      <c r="H1" s="252"/>
      <c r="I1" s="129" t="s">
        <v>216</v>
      </c>
      <c r="J1" s="151">
        <v>6</v>
      </c>
      <c r="K1" s="182" t="s">
        <v>262</v>
      </c>
    </row>
    <row r="2" spans="9:11" ht="18.75" customHeight="1" thickBot="1">
      <c r="I2" s="129" t="s">
        <v>217</v>
      </c>
      <c r="J2" s="151">
        <v>4</v>
      </c>
      <c r="K2" s="182" t="s">
        <v>261</v>
      </c>
    </row>
    <row r="3" spans="3:7" ht="17.25" thickBot="1" thickTop="1">
      <c r="C3" s="158" t="s">
        <v>218</v>
      </c>
      <c r="E3" s="158" t="str">
        <f>"ROUND "&amp;$K$40</f>
        <v>ROUND 6</v>
      </c>
      <c r="G3" s="158" t="str">
        <f ca="1">OFFSET($L$42,$K$42,0)</f>
        <v>BOARDS (1+3+6)</v>
      </c>
    </row>
    <row r="4" ht="18.75" customHeight="1" thickBot="1" thickTop="1"/>
    <row r="5" spans="1:30" ht="18.75" customHeight="1" thickBot="1" thickTop="1">
      <c r="A5" s="161" t="str">
        <f ca="1">OFFSET($K$42,$K$42,0)&amp;"."&amp;I5</f>
        <v>D.1</v>
      </c>
      <c r="B5" s="162">
        <f ca="1">OFFSET(O5,0,8*$J$2-31)</f>
        <v>1</v>
      </c>
      <c r="C5" s="163" t="str">
        <f ca="1">UPPER(OFFSET(P5,0,8*$J$2-31))</f>
        <v>SWITZERLAND (SUI)</v>
      </c>
      <c r="D5" s="162" t="s">
        <v>5</v>
      </c>
      <c r="E5" s="164" t="str">
        <f aca="true" ca="1" t="shared" si="0" ref="E5:F9">OFFSET(R5,0,8*$J$2-31)</f>
        <v>½ : 2½</v>
      </c>
      <c r="F5" s="162">
        <f ca="1" t="shared" si="0"/>
        <v>16</v>
      </c>
      <c r="G5" s="163" t="str">
        <f ca="1">UPPER(OFFSET(T5,0,8*$J$2-31))</f>
        <v>CZECH REPUBLIC (CZE)</v>
      </c>
      <c r="H5" s="165" t="s">
        <v>5</v>
      </c>
      <c r="I5" s="2">
        <f>4*($K$39-1)+1</f>
        <v>1</v>
      </c>
      <c r="P5" s="166">
        <v>1</v>
      </c>
      <c r="Q5" s="194" t="s">
        <v>153</v>
      </c>
      <c r="R5" s="168" t="s">
        <v>5</v>
      </c>
      <c r="S5" s="166" t="s">
        <v>266</v>
      </c>
      <c r="T5" s="166">
        <v>16</v>
      </c>
      <c r="U5" s="167" t="s">
        <v>168</v>
      </c>
      <c r="V5" s="168" t="s">
        <v>5</v>
      </c>
      <c r="X5" s="166">
        <v>10</v>
      </c>
      <c r="Y5" s="167" t="s">
        <v>162</v>
      </c>
      <c r="Z5" s="168" t="s">
        <v>5</v>
      </c>
      <c r="AA5" s="166" t="s">
        <v>267</v>
      </c>
      <c r="AB5" s="166">
        <v>8</v>
      </c>
      <c r="AC5" s="167" t="s">
        <v>160</v>
      </c>
      <c r="AD5" s="168" t="s">
        <v>5</v>
      </c>
    </row>
    <row r="6" spans="1:30" ht="18.75" customHeight="1" thickTop="1">
      <c r="A6" s="169">
        <v>1</v>
      </c>
      <c r="B6" s="170">
        <f ca="1">OFFSET(O6,0,8*$J$2-31)</f>
      </c>
      <c r="C6" s="171" t="str">
        <f ca="1">OFFSET(P6,0,8*$J$2-31)</f>
        <v>Zanetti Bruno</v>
      </c>
      <c r="D6" s="170">
        <f ca="1">IF(OFFSET(Q6,0,8*$J$2-31)=0,"",OFFSET(Q6,0,8*$J$2-31))</f>
        <v>2012</v>
      </c>
      <c r="E6" s="172" t="str">
        <f ca="1" t="shared" si="0"/>
        <v>0 : 1</v>
      </c>
      <c r="F6" s="170">
        <f ca="1" t="shared" si="0"/>
      </c>
      <c r="G6" s="171" t="str">
        <f ca="1">OFFSET(T6,0,8*$J$2-31)</f>
        <v>Koerschner Miroslav</v>
      </c>
      <c r="H6" s="173">
        <f ca="1">IF(OFFSET(U6,0,8*$J$2-31)=0,"",OFFSET(U6,0,8*$J$2-31))</f>
      </c>
      <c r="P6" s="174" t="s">
        <v>9</v>
      </c>
      <c r="Q6" s="175" t="s">
        <v>11</v>
      </c>
      <c r="R6" s="176">
        <v>2012</v>
      </c>
      <c r="S6" s="174" t="s">
        <v>241</v>
      </c>
      <c r="T6" s="174" t="s">
        <v>9</v>
      </c>
      <c r="U6" s="175" t="s">
        <v>139</v>
      </c>
      <c r="V6" s="176" t="s">
        <v>9</v>
      </c>
      <c r="X6" s="174" t="s">
        <v>9</v>
      </c>
      <c r="Y6" s="175" t="s">
        <v>97</v>
      </c>
      <c r="Z6" s="176" t="s">
        <v>9</v>
      </c>
      <c r="AA6" s="174" t="s">
        <v>241</v>
      </c>
      <c r="AB6" s="174" t="s">
        <v>35</v>
      </c>
      <c r="AC6" s="175" t="s">
        <v>83</v>
      </c>
      <c r="AD6" s="176">
        <v>2450</v>
      </c>
    </row>
    <row r="7" spans="1:30" ht="18.75" customHeight="1">
      <c r="A7" s="183">
        <v>2</v>
      </c>
      <c r="B7" s="184">
        <f ca="1">OFFSET(O7,0,8*$J$2-31)</f>
      </c>
      <c r="C7" s="185" t="str">
        <f ca="1">OFFSET(P7,0,8*$J$2-31)</f>
        <v>Mulli Thomas</v>
      </c>
      <c r="D7" s="184">
        <f ca="1">IF(OFFSET(Q7,0,8*$J$2-31)=0,"",OFFSET(Q7,0,8*$J$2-31))</f>
      </c>
      <c r="E7" s="186" t="str">
        <f ca="1" t="shared" si="0"/>
        <v>0 : 1</v>
      </c>
      <c r="F7" s="184">
        <f ca="1" t="shared" si="0"/>
      </c>
      <c r="G7" s="185" t="str">
        <f ca="1">OFFSET(T7,0,8*$J$2-31)</f>
        <v>Horak Jiri</v>
      </c>
      <c r="H7" s="187">
        <f ca="1">IF(OFFSET(U7,0,8*$J$2-31)=0,"",OFFSET(U7,0,8*$J$2-31))</f>
        <v>2185</v>
      </c>
      <c r="P7" s="174" t="s">
        <v>9</v>
      </c>
      <c r="Q7" s="175" t="s">
        <v>18</v>
      </c>
      <c r="R7" s="176" t="s">
        <v>9</v>
      </c>
      <c r="S7" s="174" t="s">
        <v>241</v>
      </c>
      <c r="T7" s="174" t="s">
        <v>9</v>
      </c>
      <c r="U7" s="175" t="s">
        <v>141</v>
      </c>
      <c r="V7" s="176">
        <v>2185</v>
      </c>
      <c r="X7" s="174" t="s">
        <v>52</v>
      </c>
      <c r="Y7" s="175" t="s">
        <v>99</v>
      </c>
      <c r="Z7" s="176" t="s">
        <v>9</v>
      </c>
      <c r="AA7" s="174" t="s">
        <v>268</v>
      </c>
      <c r="AB7" s="174" t="s">
        <v>9</v>
      </c>
      <c r="AC7" s="175" t="s">
        <v>85</v>
      </c>
      <c r="AD7" s="176">
        <v>2222</v>
      </c>
    </row>
    <row r="8" spans="1:30" ht="18.75" customHeight="1" thickBot="1">
      <c r="A8" s="177">
        <v>3</v>
      </c>
      <c r="B8" s="178">
        <f ca="1">OFFSET(O8,0,8*$J$2-31)</f>
      </c>
      <c r="C8" s="179" t="str">
        <f ca="1">OFFSET(P8,0,8*$J$2-31)</f>
        <v>Frey Matthias</v>
      </c>
      <c r="D8" s="178">
        <f ca="1">IF(OFFSET(Q8,0,8*$J$2-31)=0,"",OFFSET(Q8,0,8*$J$2-31))</f>
        <v>1926</v>
      </c>
      <c r="E8" s="180" t="str">
        <f ca="1" t="shared" si="0"/>
        <v>½ : ½</v>
      </c>
      <c r="F8" s="178">
        <f ca="1" t="shared" si="0"/>
      </c>
      <c r="G8" s="179" t="str">
        <f ca="1">OFFSET(T8,0,8*$J$2-31)</f>
        <v>Belousek Michal</v>
      </c>
      <c r="H8" s="181">
        <f ca="1">IF(OFFSET(U8,0,8*$J$2-31)=0,"",OFFSET(U8,0,8*$J$2-31))</f>
      </c>
      <c r="P8" s="174" t="s">
        <v>9</v>
      </c>
      <c r="Q8" s="175" t="s">
        <v>25</v>
      </c>
      <c r="R8" s="176">
        <v>1926</v>
      </c>
      <c r="S8" s="174" t="s">
        <v>268</v>
      </c>
      <c r="T8" s="174" t="s">
        <v>9</v>
      </c>
      <c r="U8" s="175" t="s">
        <v>144</v>
      </c>
      <c r="V8" s="176" t="s">
        <v>9</v>
      </c>
      <c r="X8" s="174" t="s">
        <v>9</v>
      </c>
      <c r="Y8" s="175" t="s">
        <v>100</v>
      </c>
      <c r="Z8" s="176">
        <v>2152</v>
      </c>
      <c r="AA8" s="174" t="s">
        <v>268</v>
      </c>
      <c r="AB8" s="174" t="s">
        <v>87</v>
      </c>
      <c r="AC8" s="175" t="s">
        <v>88</v>
      </c>
      <c r="AD8" s="176" t="s">
        <v>87</v>
      </c>
    </row>
    <row r="9" spans="1:30" ht="18.75" customHeight="1" thickBot="1" thickTop="1">
      <c r="A9" s="161" t="str">
        <f ca="1">OFFSET($K$42,$K$42,0)&amp;"."&amp;I9</f>
        <v>D.2</v>
      </c>
      <c r="B9" s="162">
        <f ca="1">OFFSET(O9,0,8*$J$2-31)</f>
        <v>2</v>
      </c>
      <c r="C9" s="163" t="str">
        <f ca="1">UPPER(OFFSET(P9,0,8*$J$2-31))</f>
        <v>INDIA (IND)</v>
      </c>
      <c r="D9" s="162" t="s">
        <v>5</v>
      </c>
      <c r="E9" s="164" t="str">
        <f ca="1" t="shared" si="0"/>
        <v>3 : 0</v>
      </c>
      <c r="F9" s="162">
        <f ca="1" t="shared" si="0"/>
        <v>15</v>
      </c>
      <c r="G9" s="163" t="str">
        <f ca="1">UPPER(OFFSET(T9,0,8*$J$2-31))</f>
        <v>KAZAKHSTAN (KAZ)</v>
      </c>
      <c r="H9" s="165" t="s">
        <v>5</v>
      </c>
      <c r="I9" s="2">
        <f>4*($K$39-1)+2</f>
        <v>2</v>
      </c>
      <c r="P9" s="166">
        <v>2</v>
      </c>
      <c r="Q9" s="167" t="s">
        <v>154</v>
      </c>
      <c r="R9" s="168" t="s">
        <v>5</v>
      </c>
      <c r="S9" s="166" t="s">
        <v>269</v>
      </c>
      <c r="T9" s="166">
        <v>15</v>
      </c>
      <c r="U9" s="167" t="s">
        <v>167</v>
      </c>
      <c r="V9" s="168" t="s">
        <v>5</v>
      </c>
      <c r="X9" s="166">
        <v>11</v>
      </c>
      <c r="Y9" s="167" t="s">
        <v>163</v>
      </c>
      <c r="Z9" s="168" t="s">
        <v>5</v>
      </c>
      <c r="AA9" s="166" t="s">
        <v>269</v>
      </c>
      <c r="AB9" s="166">
        <v>7</v>
      </c>
      <c r="AC9" s="167" t="s">
        <v>159</v>
      </c>
      <c r="AD9" s="168" t="s">
        <v>5</v>
      </c>
    </row>
    <row r="10" spans="1:30" ht="18.75" customHeight="1" thickTop="1">
      <c r="A10" s="169">
        <v>1</v>
      </c>
      <c r="B10" s="170" t="str">
        <f aca="true" ca="1" t="shared" si="1" ref="B10:B36">OFFSET(O10,0,8*$J$2-31)</f>
        <v>IM</v>
      </c>
      <c r="C10" s="171" t="str">
        <f ca="1">OFFSET(P10,0,8*$J$2-31)</f>
        <v>Arghyadip Das</v>
      </c>
      <c r="D10" s="170">
        <f ca="1">IF(OFFSET(Q10,0,8*$J$2-31)=0,"",OFFSET(Q10,0,8*$J$2-31))</f>
        <v>2482</v>
      </c>
      <c r="E10" s="172" t="str">
        <f aca="true" ca="1" t="shared" si="2" ref="E10:E20">OFFSET(R10,0,8*$J$2-31)</f>
        <v>1 : 0</v>
      </c>
      <c r="F10" s="170">
        <f aca="true" ca="1" t="shared" si="3" ref="F10:F36">OFFSET(S10,0,8*$J$2-31)</f>
      </c>
      <c r="G10" s="171" t="str">
        <f ca="1">OFFSET(T10,0,8*$J$2-31)</f>
        <v>Alaguzov Maxat</v>
      </c>
      <c r="H10" s="173">
        <f ca="1">IF(OFFSET(U10,0,8*$J$2-31)=0,"",OFFSET(U10,0,8*$J$2-31))</f>
        <v>2415</v>
      </c>
      <c r="P10" s="174" t="s">
        <v>27</v>
      </c>
      <c r="Q10" s="175" t="s">
        <v>28</v>
      </c>
      <c r="R10" s="176">
        <v>2482</v>
      </c>
      <c r="S10" s="174" t="s">
        <v>237</v>
      </c>
      <c r="T10" s="174" t="s">
        <v>9</v>
      </c>
      <c r="U10" s="175" t="s">
        <v>132</v>
      </c>
      <c r="V10" s="176">
        <v>2415</v>
      </c>
      <c r="X10" s="174" t="s">
        <v>9</v>
      </c>
      <c r="Y10" s="175" t="s">
        <v>104</v>
      </c>
      <c r="Z10" s="176" t="s">
        <v>9</v>
      </c>
      <c r="AA10" s="174" t="s">
        <v>237</v>
      </c>
      <c r="AB10" s="174" t="s">
        <v>9</v>
      </c>
      <c r="AC10" s="175" t="s">
        <v>76</v>
      </c>
      <c r="AD10" s="176" t="s">
        <v>9</v>
      </c>
    </row>
    <row r="11" spans="1:30" ht="18.75" customHeight="1">
      <c r="A11" s="183">
        <v>2</v>
      </c>
      <c r="B11" s="184" t="str">
        <f ca="1" t="shared" si="1"/>
        <v>IM</v>
      </c>
      <c r="C11" s="185" t="str">
        <f ca="1">OFFSET(P11,0,8*$J$2-31)</f>
        <v>Kantholi Ratnakaran</v>
      </c>
      <c r="D11" s="184">
        <f ca="1">IF(OFFSET(Q11,0,8*$J$2-31)=0,"",OFFSET(Q11,0,8*$J$2-31))</f>
        <v>2442</v>
      </c>
      <c r="E11" s="186" t="str">
        <f ca="1" t="shared" si="2"/>
        <v>1 : 0</v>
      </c>
      <c r="F11" s="184" t="str">
        <f ca="1" t="shared" si="3"/>
        <v>FM</v>
      </c>
      <c r="G11" s="185" t="str">
        <f ca="1">OFFSET(T11,0,8*$J$2-31)</f>
        <v>Shakenov Yerzhan</v>
      </c>
      <c r="H11" s="187">
        <f ca="1">IF(OFFSET(U11,0,8*$J$2-31)=0,"",OFFSET(U11,0,8*$J$2-31))</f>
        <v>2220</v>
      </c>
      <c r="P11" s="174" t="s">
        <v>27</v>
      </c>
      <c r="Q11" s="175" t="s">
        <v>31</v>
      </c>
      <c r="R11" s="176">
        <v>2442</v>
      </c>
      <c r="S11" s="174" t="s">
        <v>237</v>
      </c>
      <c r="T11" s="174" t="s">
        <v>52</v>
      </c>
      <c r="U11" s="175" t="s">
        <v>134</v>
      </c>
      <c r="V11" s="176">
        <v>2220</v>
      </c>
      <c r="X11" s="174" t="s">
        <v>9</v>
      </c>
      <c r="Y11" s="175" t="s">
        <v>106</v>
      </c>
      <c r="Z11" s="176" t="s">
        <v>9</v>
      </c>
      <c r="AA11" s="174" t="s">
        <v>237</v>
      </c>
      <c r="AB11" s="174" t="s">
        <v>9</v>
      </c>
      <c r="AC11" s="175" t="s">
        <v>78</v>
      </c>
      <c r="AD11" s="176" t="s">
        <v>9</v>
      </c>
    </row>
    <row r="12" spans="1:30" ht="18.75" customHeight="1" thickBot="1">
      <c r="A12" s="177">
        <v>3</v>
      </c>
      <c r="B12" s="178" t="str">
        <f ca="1" t="shared" si="1"/>
        <v>IM</v>
      </c>
      <c r="C12" s="179" t="str">
        <f ca="1">OFFSET(P12,0,8*$J$2-31)</f>
        <v>Khamparia Akshat</v>
      </c>
      <c r="D12" s="178">
        <f ca="1">IF(OFFSET(Q12,0,8*$J$2-31)=0,"",OFFSET(Q12,0,8*$J$2-31))</f>
        <v>2400</v>
      </c>
      <c r="E12" s="180" t="str">
        <f ca="1" t="shared" si="2"/>
        <v>1 : 0</v>
      </c>
      <c r="F12" s="178">
        <f ca="1" t="shared" si="3"/>
      </c>
      <c r="G12" s="179" t="str">
        <f ca="1">OFFSET(T12,0,8*$J$2-31)</f>
        <v>Zhansagimov Almaz</v>
      </c>
      <c r="H12" s="181">
        <f ca="1">IF(OFFSET(U12,0,8*$J$2-31)=0,"",OFFSET(U12,0,8*$J$2-31))</f>
      </c>
      <c r="P12" s="174" t="s">
        <v>27</v>
      </c>
      <c r="Q12" s="175" t="s">
        <v>38</v>
      </c>
      <c r="R12" s="176">
        <v>2400</v>
      </c>
      <c r="S12" s="174" t="s">
        <v>237</v>
      </c>
      <c r="T12" s="174" t="s">
        <v>9</v>
      </c>
      <c r="U12" s="175" t="s">
        <v>138</v>
      </c>
      <c r="V12" s="176" t="s">
        <v>9</v>
      </c>
      <c r="X12" s="174" t="s">
        <v>9</v>
      </c>
      <c r="Y12" s="175" t="s">
        <v>107</v>
      </c>
      <c r="Z12" s="176" t="s">
        <v>9</v>
      </c>
      <c r="AA12" s="174" t="s">
        <v>237</v>
      </c>
      <c r="AB12" s="174" t="s">
        <v>9</v>
      </c>
      <c r="AC12" s="175" t="s">
        <v>79</v>
      </c>
      <c r="AD12" s="176" t="s">
        <v>9</v>
      </c>
    </row>
    <row r="13" spans="1:30" ht="18.75" customHeight="1" thickBot="1" thickTop="1">
      <c r="A13" s="161" t="str">
        <f ca="1">OFFSET($K$42,$K$42,0)&amp;"."&amp;I13</f>
        <v>D.3</v>
      </c>
      <c r="B13" s="162">
        <f ca="1" t="shared" si="1"/>
        <v>3</v>
      </c>
      <c r="C13" s="163" t="str">
        <f ca="1">UPPER(OFFSET(P13,0,8*$J$2-31))</f>
        <v>GERMANY (GER)</v>
      </c>
      <c r="D13" s="162" t="s">
        <v>5</v>
      </c>
      <c r="E13" s="164" t="str">
        <f ca="1" t="shared" si="2"/>
        <v>3 : 0</v>
      </c>
      <c r="F13" s="162">
        <f ca="1" t="shared" si="3"/>
        <v>14</v>
      </c>
      <c r="G13" s="163" t="str">
        <f ca="1">UPPER(OFFSET(T13,0,8*$J$2-31))</f>
        <v>BELGIUM (BEL)</v>
      </c>
      <c r="H13" s="165" t="s">
        <v>5</v>
      </c>
      <c r="I13" s="2">
        <f>4*($K$39-1)+3</f>
        <v>3</v>
      </c>
      <c r="P13" s="166">
        <v>3</v>
      </c>
      <c r="Q13" s="167" t="s">
        <v>155</v>
      </c>
      <c r="R13" s="168" t="s">
        <v>5</v>
      </c>
      <c r="S13" s="166" t="s">
        <v>269</v>
      </c>
      <c r="T13" s="166">
        <v>14</v>
      </c>
      <c r="U13" s="167" t="s">
        <v>166</v>
      </c>
      <c r="V13" s="168" t="s">
        <v>5</v>
      </c>
      <c r="X13" s="166">
        <v>12</v>
      </c>
      <c r="Y13" s="167" t="s">
        <v>164</v>
      </c>
      <c r="Z13" s="168" t="s">
        <v>5</v>
      </c>
      <c r="AA13" s="166" t="s">
        <v>270</v>
      </c>
      <c r="AB13" s="166">
        <v>6</v>
      </c>
      <c r="AC13" s="167" t="s">
        <v>158</v>
      </c>
      <c r="AD13" s="168" t="s">
        <v>5</v>
      </c>
    </row>
    <row r="14" spans="1:30" ht="18.75" customHeight="1" thickTop="1">
      <c r="A14" s="169">
        <v>1</v>
      </c>
      <c r="B14" s="170">
        <f ca="1" t="shared" si="1"/>
      </c>
      <c r="C14" s="171" t="str">
        <f ca="1">OFFSET(P14,0,8*$J$2-31)</f>
        <v>Schuettig Ruediger</v>
      </c>
      <c r="D14" s="170">
        <f ca="1">IF(OFFSET(Q14,0,8*$J$2-31)=0,"",OFFSET(Q14,0,8*$J$2-31))</f>
        <v>2259</v>
      </c>
      <c r="E14" s="172" t="str">
        <f ca="1" t="shared" si="2"/>
        <v>1 : 0</v>
      </c>
      <c r="F14" s="170">
        <f ca="1" t="shared" si="3"/>
      </c>
      <c r="G14" s="171" t="str">
        <f ca="1">OFFSET(T14,0,8*$J$2-31)</f>
        <v>Van Espen Eddy</v>
      </c>
      <c r="H14" s="173">
        <f ca="1">IF(OFFSET(U14,0,8*$J$2-31)=0,"",OFFSET(U14,0,8*$J$2-31))</f>
        <v>2093</v>
      </c>
      <c r="P14" s="174" t="s">
        <v>9</v>
      </c>
      <c r="Q14" s="175" t="s">
        <v>7</v>
      </c>
      <c r="R14" s="176">
        <v>2259</v>
      </c>
      <c r="S14" s="174" t="s">
        <v>237</v>
      </c>
      <c r="T14" s="174" t="s">
        <v>9</v>
      </c>
      <c r="U14" s="175" t="s">
        <v>125</v>
      </c>
      <c r="V14" s="176">
        <v>2093</v>
      </c>
      <c r="X14" s="174" t="s">
        <v>9</v>
      </c>
      <c r="Y14" s="175" t="s">
        <v>111</v>
      </c>
      <c r="Z14" s="176">
        <v>2168</v>
      </c>
      <c r="AA14" s="174" t="s">
        <v>268</v>
      </c>
      <c r="AB14" s="174" t="s">
        <v>9</v>
      </c>
      <c r="AC14" s="175" t="s">
        <v>69</v>
      </c>
      <c r="AD14" s="176" t="s">
        <v>9</v>
      </c>
    </row>
    <row r="15" spans="1:30" ht="18.75" customHeight="1">
      <c r="A15" s="183">
        <v>2</v>
      </c>
      <c r="B15" s="184">
        <f ca="1" t="shared" si="1"/>
      </c>
      <c r="C15" s="185" t="str">
        <f ca="1">OFFSET(P15,0,8*$J$2-31)</f>
        <v>Grahl Arvid</v>
      </c>
      <c r="D15" s="184">
        <f ca="1">IF(OFFSET(Q15,0,8*$J$2-31)=0,"",OFFSET(Q15,0,8*$J$2-31))</f>
        <v>2218</v>
      </c>
      <c r="E15" s="186" t="str">
        <f ca="1" t="shared" si="2"/>
        <v>1 : 0</v>
      </c>
      <c r="F15" s="184">
        <f ca="1" t="shared" si="3"/>
      </c>
      <c r="G15" s="185" t="str">
        <f ca="1">OFFSET(T15,0,8*$J$2-31)</f>
        <v>Hannecart Marc</v>
      </c>
      <c r="H15" s="187">
        <f ca="1">IF(OFFSET(U15,0,8*$J$2-31)=0,"",OFFSET(U15,0,8*$J$2-31))</f>
      </c>
      <c r="P15" s="174" t="s">
        <v>9</v>
      </c>
      <c r="Q15" s="175" t="s">
        <v>16</v>
      </c>
      <c r="R15" s="176">
        <v>2218</v>
      </c>
      <c r="S15" s="174" t="s">
        <v>237</v>
      </c>
      <c r="T15" s="174" t="s">
        <v>9</v>
      </c>
      <c r="U15" s="175" t="s">
        <v>127</v>
      </c>
      <c r="V15" s="176" t="s">
        <v>9</v>
      </c>
      <c r="X15" s="174" t="s">
        <v>9</v>
      </c>
      <c r="Y15" s="175" t="s">
        <v>113</v>
      </c>
      <c r="Z15" s="176">
        <v>2137</v>
      </c>
      <c r="AA15" s="174" t="s">
        <v>268</v>
      </c>
      <c r="AB15" s="174" t="s">
        <v>9</v>
      </c>
      <c r="AC15" s="175" t="s">
        <v>71</v>
      </c>
      <c r="AD15" s="176" t="s">
        <v>9</v>
      </c>
    </row>
    <row r="16" spans="1:30" ht="18.75" customHeight="1" thickBot="1">
      <c r="A16" s="177">
        <v>3</v>
      </c>
      <c r="B16" s="178">
        <f ca="1" t="shared" si="1"/>
      </c>
      <c r="C16" s="179" t="str">
        <f ca="1">OFFSET(P16,0,8*$J$2-31)</f>
        <v>Walther Hans-Wolfgang</v>
      </c>
      <c r="D16" s="178">
        <f ca="1">IF(OFFSET(Q16,0,8*$J$2-31)=0,"",OFFSET(Q16,0,8*$J$2-31))</f>
        <v>2159</v>
      </c>
      <c r="E16" s="180" t="str">
        <f ca="1" t="shared" si="2"/>
        <v>1 : 0</v>
      </c>
      <c r="F16" s="178">
        <f ca="1" t="shared" si="3"/>
      </c>
      <c r="G16" s="179" t="str">
        <f ca="1">OFFSET(T16,0,8*$J$2-31)</f>
        <v>Vandenbroeck Michel</v>
      </c>
      <c r="H16" s="181">
        <f ca="1">IF(OFFSET(U16,0,8*$J$2-31)=0,"",OFFSET(U16,0,8*$J$2-31))</f>
      </c>
      <c r="P16" s="174" t="s">
        <v>9</v>
      </c>
      <c r="Q16" s="175" t="s">
        <v>21</v>
      </c>
      <c r="R16" s="176">
        <v>2159</v>
      </c>
      <c r="S16" s="174" t="s">
        <v>237</v>
      </c>
      <c r="T16" s="174" t="s">
        <v>9</v>
      </c>
      <c r="U16" s="175" t="s">
        <v>131</v>
      </c>
      <c r="V16" s="176" t="s">
        <v>9</v>
      </c>
      <c r="X16" s="174" t="s">
        <v>9</v>
      </c>
      <c r="Y16" s="175" t="s">
        <v>114</v>
      </c>
      <c r="Z16" s="176">
        <v>2094</v>
      </c>
      <c r="AA16" s="174" t="s">
        <v>237</v>
      </c>
      <c r="AB16" s="174" t="s">
        <v>9</v>
      </c>
      <c r="AC16" s="175" t="s">
        <v>72</v>
      </c>
      <c r="AD16" s="176" t="s">
        <v>9</v>
      </c>
    </row>
    <row r="17" spans="1:30" ht="18.75" customHeight="1" thickBot="1" thickTop="1">
      <c r="A17" s="161" t="str">
        <f ca="1">OFFSET($K$42,$K$42,0)&amp;"."&amp;I17</f>
        <v>D.4</v>
      </c>
      <c r="B17" s="162">
        <f ca="1" t="shared" si="1"/>
        <v>4</v>
      </c>
      <c r="C17" s="163" t="str">
        <f ca="1">UPPER(OFFSET(P17,0,8*$J$2-31))</f>
        <v>SLOVAKIA (SVK)</v>
      </c>
      <c r="D17" s="162" t="s">
        <v>5</v>
      </c>
      <c r="E17" s="164" t="str">
        <f ca="1" t="shared" si="2"/>
        <v>1 : 2</v>
      </c>
      <c r="F17" s="162">
        <f ca="1" t="shared" si="3"/>
        <v>13</v>
      </c>
      <c r="G17" s="163" t="str">
        <f ca="1">UPPER(OFFSET(T17,0,8*$J$2-31))</f>
        <v>RUSSIA (RUS)</v>
      </c>
      <c r="H17" s="165" t="s">
        <v>5</v>
      </c>
      <c r="I17" s="2">
        <f>4*($K$39-1)+4</f>
        <v>4</v>
      </c>
      <c r="P17" s="166">
        <v>4</v>
      </c>
      <c r="Q17" s="167" t="s">
        <v>156</v>
      </c>
      <c r="R17" s="168" t="s">
        <v>5</v>
      </c>
      <c r="S17" s="166" t="s">
        <v>267</v>
      </c>
      <c r="T17" s="166">
        <v>13</v>
      </c>
      <c r="U17" s="167" t="s">
        <v>165</v>
      </c>
      <c r="V17" s="168" t="s">
        <v>5</v>
      </c>
      <c r="X17" s="166">
        <v>13</v>
      </c>
      <c r="Y17" s="167" t="s">
        <v>165</v>
      </c>
      <c r="Z17" s="168" t="s">
        <v>5</v>
      </c>
      <c r="AA17" s="166" t="s">
        <v>271</v>
      </c>
      <c r="AB17" s="166">
        <v>5</v>
      </c>
      <c r="AC17" s="167" t="s">
        <v>157</v>
      </c>
      <c r="AD17" s="168" t="s">
        <v>5</v>
      </c>
    </row>
    <row r="18" spans="1:30" ht="18.75" customHeight="1" thickTop="1">
      <c r="A18" s="169">
        <v>1</v>
      </c>
      <c r="B18" s="170">
        <f ca="1" t="shared" si="1"/>
      </c>
      <c r="C18" s="171" t="str">
        <f ca="1">OFFSET(P18,0,8*$J$2-31)</f>
        <v>Veselsky Jozef</v>
      </c>
      <c r="D18" s="170">
        <f ca="1">IF(OFFSET(Q18,0,8*$J$2-31)=0,"",OFFSET(Q18,0,8*$J$2-31))</f>
        <v>2153</v>
      </c>
      <c r="E18" s="172" t="str">
        <f ca="1" t="shared" si="2"/>
        <v>0 : 1</v>
      </c>
      <c r="F18" s="170" t="str">
        <f ca="1" t="shared" si="3"/>
        <v>FM</v>
      </c>
      <c r="G18" s="171" t="str">
        <f ca="1">OFFSET(T18,0,8*$J$2-31)</f>
        <v>Shelk Alexander</v>
      </c>
      <c r="H18" s="173">
        <f ca="1">IF(OFFSET(U18,0,8*$J$2-31)=0,"",OFFSET(U18,0,8*$J$2-31))</f>
        <v>2348</v>
      </c>
      <c r="P18" s="174" t="s">
        <v>9</v>
      </c>
      <c r="Q18" s="175" t="s">
        <v>51</v>
      </c>
      <c r="R18" s="176">
        <v>2153</v>
      </c>
      <c r="S18" s="174" t="s">
        <v>241</v>
      </c>
      <c r="T18" s="174" t="s">
        <v>52</v>
      </c>
      <c r="U18" s="175" t="s">
        <v>117</v>
      </c>
      <c r="V18" s="176">
        <v>2348</v>
      </c>
      <c r="X18" s="174" t="s">
        <v>9</v>
      </c>
      <c r="Y18" s="175" t="s">
        <v>118</v>
      </c>
      <c r="Z18" s="176" t="s">
        <v>9</v>
      </c>
      <c r="AA18" s="174" t="s">
        <v>237</v>
      </c>
      <c r="AB18" s="174" t="s">
        <v>9</v>
      </c>
      <c r="AC18" s="175" t="s">
        <v>62</v>
      </c>
      <c r="AD18" s="176">
        <v>2065</v>
      </c>
    </row>
    <row r="19" spans="1:30" ht="18.75" customHeight="1">
      <c r="A19" s="183">
        <v>2</v>
      </c>
      <c r="B19" s="184">
        <f ca="1" t="shared" si="1"/>
      </c>
      <c r="C19" s="185" t="str">
        <f ca="1">OFFSET(P19,0,8*$J$2-31)</f>
        <v>Puskar Jan</v>
      </c>
      <c r="D19" s="184">
        <f ca="1">IF(OFFSET(Q19,0,8*$J$2-31)=0,"",OFFSET(Q19,0,8*$J$2-31))</f>
        <v>2011</v>
      </c>
      <c r="E19" s="186" t="str">
        <f ca="1" t="shared" si="2"/>
        <v>½ : ½</v>
      </c>
      <c r="F19" s="184">
        <f ca="1" t="shared" si="3"/>
      </c>
      <c r="G19" s="185" t="str">
        <f ca="1">OFFSET(T19,0,8*$J$2-31)</f>
        <v>Kuritsyn Vyacheslav</v>
      </c>
      <c r="H19" s="187">
        <f ca="1">IF(OFFSET(U19,0,8*$J$2-31)=0,"",OFFSET(U19,0,8*$J$2-31))</f>
      </c>
      <c r="P19" s="174" t="s">
        <v>9</v>
      </c>
      <c r="Q19" s="175" t="s">
        <v>54</v>
      </c>
      <c r="R19" s="176">
        <v>2011</v>
      </c>
      <c r="S19" s="174" t="s">
        <v>268</v>
      </c>
      <c r="T19" s="174" t="s">
        <v>9</v>
      </c>
      <c r="U19" s="175" t="s">
        <v>119</v>
      </c>
      <c r="V19" s="176" t="s">
        <v>9</v>
      </c>
      <c r="X19" s="174" t="s">
        <v>120</v>
      </c>
      <c r="Y19" s="175" t="s">
        <v>121</v>
      </c>
      <c r="Z19" s="176">
        <v>2044</v>
      </c>
      <c r="AA19" s="174" t="s">
        <v>268</v>
      </c>
      <c r="AB19" s="174" t="s">
        <v>9</v>
      </c>
      <c r="AC19" s="175" t="s">
        <v>64</v>
      </c>
      <c r="AD19" s="176" t="s">
        <v>9</v>
      </c>
    </row>
    <row r="20" spans="1:30" ht="18.75" customHeight="1" thickBot="1">
      <c r="A20" s="177">
        <v>3</v>
      </c>
      <c r="B20" s="178">
        <f ca="1" t="shared" si="1"/>
      </c>
      <c r="C20" s="179" t="str">
        <f ca="1">OFFSET(P20,0,8*$J$2-31)</f>
        <v>Mihalik Anton</v>
      </c>
      <c r="D20" s="178">
        <f ca="1">IF(OFFSET(Q20,0,8*$J$2-31)=0,"",OFFSET(Q20,0,8*$J$2-31))</f>
        <v>1953</v>
      </c>
      <c r="E20" s="180" t="str">
        <f ca="1" t="shared" si="2"/>
        <v>½ : ½</v>
      </c>
      <c r="F20" s="178">
        <f ca="1" t="shared" si="3"/>
      </c>
      <c r="G20" s="179" t="str">
        <f ca="1">OFFSET(T20,0,8*$J$2-31)</f>
        <v>Degtyarev Sergey</v>
      </c>
      <c r="H20" s="181">
        <f ca="1">IF(OFFSET(U20,0,8*$J$2-31)=0,"",OFFSET(U20,0,8*$J$2-31))</f>
      </c>
      <c r="P20" s="174" t="s">
        <v>9</v>
      </c>
      <c r="Q20" s="175" t="s">
        <v>58</v>
      </c>
      <c r="R20" s="176">
        <v>1953</v>
      </c>
      <c r="S20" s="174" t="s">
        <v>268</v>
      </c>
      <c r="T20" s="174" t="s">
        <v>9</v>
      </c>
      <c r="U20" s="175" t="s">
        <v>123</v>
      </c>
      <c r="V20" s="176" t="s">
        <v>9</v>
      </c>
      <c r="X20" s="174" t="s">
        <v>9</v>
      </c>
      <c r="Y20" s="175" t="s">
        <v>122</v>
      </c>
      <c r="Z20" s="176" t="s">
        <v>9</v>
      </c>
      <c r="AA20" s="174" t="s">
        <v>237</v>
      </c>
      <c r="AB20" s="174" t="s">
        <v>9</v>
      </c>
      <c r="AC20" s="175" t="s">
        <v>65</v>
      </c>
      <c r="AD20" s="176" t="s">
        <v>9</v>
      </c>
    </row>
    <row r="21" spans="1:30" ht="18.75" customHeight="1" thickBot="1" thickTop="1">
      <c r="A21" s="161" t="str">
        <f ca="1">OFFSET($K$42,$K$42,0)&amp;"."&amp;I21</f>
        <v>D.5</v>
      </c>
      <c r="B21" s="162">
        <f ca="1" t="shared" si="1"/>
        <v>5</v>
      </c>
      <c r="C21" s="163" t="str">
        <f ca="1">UPPER(OFFSET(P21,0,8*$J$2-31))</f>
        <v>DENMARK (DEN)</v>
      </c>
      <c r="D21" s="162" t="s">
        <v>5</v>
      </c>
      <c r="E21" s="164" t="str">
        <f aca="true" ca="1" t="shared" si="4" ref="E21:E36">OFFSET(R21,0,8*$J$2-31)</f>
        <v>1 : 2</v>
      </c>
      <c r="F21" s="162">
        <f ca="1" t="shared" si="3"/>
        <v>12</v>
      </c>
      <c r="G21" s="163" t="str">
        <f ca="1">UPPER(OFFSET(T21,0,8*$J$2-31))</f>
        <v>FRANCE (FRA)</v>
      </c>
      <c r="H21" s="165" t="s">
        <v>5</v>
      </c>
      <c r="I21" s="2">
        <f>4*($K$39-1)+5</f>
        <v>5</v>
      </c>
      <c r="P21" s="166">
        <v>5</v>
      </c>
      <c r="Q21" s="167" t="s">
        <v>157</v>
      </c>
      <c r="R21" s="168" t="s">
        <v>5</v>
      </c>
      <c r="S21" s="166" t="s">
        <v>267</v>
      </c>
      <c r="T21" s="166">
        <v>12</v>
      </c>
      <c r="U21" s="167" t="s">
        <v>164</v>
      </c>
      <c r="V21" s="168" t="s">
        <v>5</v>
      </c>
      <c r="X21" s="166">
        <v>14</v>
      </c>
      <c r="Y21" s="167" t="s">
        <v>166</v>
      </c>
      <c r="Z21" s="168" t="s">
        <v>5</v>
      </c>
      <c r="AA21" s="166" t="s">
        <v>272</v>
      </c>
      <c r="AB21" s="166">
        <v>4</v>
      </c>
      <c r="AC21" s="167" t="s">
        <v>156</v>
      </c>
      <c r="AD21" s="168" t="s">
        <v>5</v>
      </c>
    </row>
    <row r="22" spans="1:30" ht="18.75" customHeight="1" thickTop="1">
      <c r="A22" s="169">
        <v>1</v>
      </c>
      <c r="B22" s="170">
        <f ca="1" t="shared" si="1"/>
      </c>
      <c r="C22" s="171" t="str">
        <f ca="1">OFFSET(P22,0,8*$J$2-31)</f>
        <v>Nielsen Jens</v>
      </c>
      <c r="D22" s="170">
        <f ca="1">IF(OFFSET(Q22,0,8*$J$2-31)=0,"",OFFSET(Q22,0,8*$J$2-31))</f>
      </c>
      <c r="E22" s="172" t="str">
        <f ca="1" t="shared" si="4"/>
        <v>½ : ½</v>
      </c>
      <c r="F22" s="170">
        <f ca="1" t="shared" si="3"/>
      </c>
      <c r="G22" s="171" t="str">
        <f ca="1">OFFSET(T22,0,8*$J$2-31)</f>
        <v>Benoit Michel</v>
      </c>
      <c r="H22" s="173">
        <f ca="1">IF(OFFSET(U22,0,8*$J$2-31)=0,"",OFFSET(U22,0,8*$J$2-31))</f>
        <v>2199</v>
      </c>
      <c r="P22" s="174" t="s">
        <v>9</v>
      </c>
      <c r="Q22" s="175" t="s">
        <v>61</v>
      </c>
      <c r="R22" s="176" t="s">
        <v>9</v>
      </c>
      <c r="S22" s="174" t="s">
        <v>268</v>
      </c>
      <c r="T22" s="174" t="s">
        <v>9</v>
      </c>
      <c r="U22" s="175" t="s">
        <v>110</v>
      </c>
      <c r="V22" s="176">
        <v>2199</v>
      </c>
      <c r="X22" s="174" t="s">
        <v>9</v>
      </c>
      <c r="Y22" s="175" t="s">
        <v>126</v>
      </c>
      <c r="Z22" s="176">
        <v>1959</v>
      </c>
      <c r="AA22" s="174" t="s">
        <v>241</v>
      </c>
      <c r="AB22" s="174" t="s">
        <v>52</v>
      </c>
      <c r="AC22" s="175" t="s">
        <v>53</v>
      </c>
      <c r="AD22" s="176">
        <v>2137</v>
      </c>
    </row>
    <row r="23" spans="1:30" ht="18.75" customHeight="1">
      <c r="A23" s="183">
        <v>2</v>
      </c>
      <c r="B23" s="184">
        <f ca="1" t="shared" si="1"/>
      </c>
      <c r="C23" s="185" t="str">
        <f ca="1">OFFSET(P23,0,8*$J$2-31)</f>
        <v>Haar Bjarne</v>
      </c>
      <c r="D23" s="184">
        <f ca="1">IF(OFFSET(Q23,0,8*$J$2-31)=0,"",OFFSET(Q23,0,8*$J$2-31))</f>
        <v>2011</v>
      </c>
      <c r="E23" s="186" t="str">
        <f ca="1" t="shared" si="4"/>
        <v>0 : 1</v>
      </c>
      <c r="F23" s="184">
        <f ca="1" t="shared" si="3"/>
      </c>
      <c r="G23" s="185" t="str">
        <f ca="1">OFFSET(T23,0,8*$J$2-31)</f>
        <v>Salus Stephane</v>
      </c>
      <c r="H23" s="187">
        <f ca="1">IF(OFFSET(U23,0,8*$J$2-31)=0,"",OFFSET(U23,0,8*$J$2-31))</f>
        <v>2165</v>
      </c>
      <c r="P23" s="174" t="s">
        <v>9</v>
      </c>
      <c r="Q23" s="175" t="s">
        <v>63</v>
      </c>
      <c r="R23" s="176">
        <v>2011</v>
      </c>
      <c r="S23" s="174" t="s">
        <v>241</v>
      </c>
      <c r="T23" s="174" t="s">
        <v>9</v>
      </c>
      <c r="U23" s="175" t="s">
        <v>112</v>
      </c>
      <c r="V23" s="176">
        <v>2165</v>
      </c>
      <c r="X23" s="174" t="s">
        <v>9</v>
      </c>
      <c r="Y23" s="175" t="s">
        <v>128</v>
      </c>
      <c r="Z23" s="176" t="s">
        <v>9</v>
      </c>
      <c r="AA23" s="174" t="s">
        <v>241</v>
      </c>
      <c r="AB23" s="174" t="s">
        <v>9</v>
      </c>
      <c r="AC23" s="175" t="s">
        <v>55</v>
      </c>
      <c r="AD23" s="176">
        <v>2083</v>
      </c>
    </row>
    <row r="24" spans="1:30" ht="18.75" customHeight="1" thickBot="1">
      <c r="A24" s="177">
        <v>3</v>
      </c>
      <c r="B24" s="178">
        <f ca="1" t="shared" si="1"/>
      </c>
      <c r="C24" s="179" t="str">
        <f ca="1">OFFSET(P24,0,8*$J$2-31)</f>
        <v>Christoffersen Per</v>
      </c>
      <c r="D24" s="178">
        <f ca="1">IF(OFFSET(Q24,0,8*$J$2-31)=0,"",OFFSET(Q24,0,8*$J$2-31))</f>
      </c>
      <c r="E24" s="180" t="str">
        <f ca="1" t="shared" si="4"/>
        <v>½ : ½</v>
      </c>
      <c r="F24" s="178">
        <f ca="1" t="shared" si="3"/>
      </c>
      <c r="G24" s="179" t="str">
        <f ca="1">OFFSET(T24,0,8*$J$2-31)</f>
        <v>Capron Daniel</v>
      </c>
      <c r="H24" s="181">
        <f ca="1">IF(OFFSET(U24,0,8*$J$2-31)=0,"",OFFSET(U24,0,8*$J$2-31))</f>
      </c>
      <c r="P24" s="174" t="s">
        <v>9</v>
      </c>
      <c r="Q24" s="175" t="s">
        <v>66</v>
      </c>
      <c r="R24" s="176" t="s">
        <v>9</v>
      </c>
      <c r="S24" s="174" t="s">
        <v>268</v>
      </c>
      <c r="T24" s="174" t="s">
        <v>9</v>
      </c>
      <c r="U24" s="175" t="s">
        <v>115</v>
      </c>
      <c r="V24" s="176" t="s">
        <v>9</v>
      </c>
      <c r="X24" s="174" t="s">
        <v>9</v>
      </c>
      <c r="Y24" s="175" t="s">
        <v>129</v>
      </c>
      <c r="Z24" s="176">
        <v>1871</v>
      </c>
      <c r="AA24" s="174" t="s">
        <v>241</v>
      </c>
      <c r="AB24" s="174" t="s">
        <v>9</v>
      </c>
      <c r="AC24" s="175" t="s">
        <v>56</v>
      </c>
      <c r="AD24" s="176" t="s">
        <v>9</v>
      </c>
    </row>
    <row r="25" spans="1:30" ht="18.75" customHeight="1" thickBot="1" thickTop="1">
      <c r="A25" s="161" t="str">
        <f ca="1">OFFSET($K$42,$K$42,0)&amp;"."&amp;I25</f>
        <v>D.6</v>
      </c>
      <c r="B25" s="162">
        <f ca="1" t="shared" si="1"/>
        <v>6</v>
      </c>
      <c r="C25" s="163" t="str">
        <f ca="1">UPPER(OFFSET(P25,0,8*$J$2-31))</f>
        <v>NORWAY (NOR)</v>
      </c>
      <c r="D25" s="162" t="s">
        <v>5</v>
      </c>
      <c r="E25" s="164" t="str">
        <f ca="1" t="shared" si="4"/>
        <v>2 : 1</v>
      </c>
      <c r="F25" s="162">
        <f ca="1" t="shared" si="3"/>
        <v>11</v>
      </c>
      <c r="G25" s="163" t="str">
        <f ca="1">UPPER(OFFSET(T25,0,8*$J$2-31))</f>
        <v>BELARUS (BLR)</v>
      </c>
      <c r="H25" s="165" t="s">
        <v>5</v>
      </c>
      <c r="I25" s="2">
        <v>6</v>
      </c>
      <c r="P25" s="166">
        <v>6</v>
      </c>
      <c r="Q25" s="167" t="s">
        <v>158</v>
      </c>
      <c r="R25" s="168" t="s">
        <v>5</v>
      </c>
      <c r="S25" s="166" t="s">
        <v>270</v>
      </c>
      <c r="T25" s="166">
        <v>11</v>
      </c>
      <c r="U25" s="167" t="s">
        <v>163</v>
      </c>
      <c r="V25" s="168" t="s">
        <v>5</v>
      </c>
      <c r="X25" s="166">
        <v>15</v>
      </c>
      <c r="Y25" s="167" t="s">
        <v>167</v>
      </c>
      <c r="Z25" s="168" t="s">
        <v>5</v>
      </c>
      <c r="AA25" s="166" t="s">
        <v>267</v>
      </c>
      <c r="AB25" s="166">
        <v>3</v>
      </c>
      <c r="AC25" s="167" t="s">
        <v>155</v>
      </c>
      <c r="AD25" s="168" t="s">
        <v>5</v>
      </c>
    </row>
    <row r="26" spans="1:30" ht="18.75" customHeight="1" thickTop="1">
      <c r="A26" s="169">
        <v>1</v>
      </c>
      <c r="B26" s="170">
        <f ca="1" t="shared" si="1"/>
      </c>
      <c r="C26" s="171" t="str">
        <f ca="1">OFFSET(P26,0,8*$J$2-31)</f>
        <v>Egede-Nissen Bjorn</v>
      </c>
      <c r="D26" s="170">
        <f ca="1">IF(OFFSET(Q26,0,8*$J$2-31)=0,"",OFFSET(Q26,0,8*$J$2-31))</f>
        <v>2062</v>
      </c>
      <c r="E26" s="172" t="str">
        <f ca="1" t="shared" si="4"/>
        <v>1 : 0</v>
      </c>
      <c r="F26" s="170">
        <f ca="1" t="shared" si="3"/>
      </c>
      <c r="G26" s="171" t="str">
        <f ca="1">OFFSET(T26,0,8*$J$2-31)</f>
        <v>Tykotski Aliaksandr</v>
      </c>
      <c r="H26" s="173">
        <f ca="1">IF(OFFSET(U26,0,8*$J$2-31)=0,"",OFFSET(U26,0,8*$J$2-31))</f>
      </c>
      <c r="P26" s="174" t="s">
        <v>9</v>
      </c>
      <c r="Q26" s="175" t="s">
        <v>68</v>
      </c>
      <c r="R26" s="176">
        <v>2062</v>
      </c>
      <c r="S26" s="174" t="s">
        <v>237</v>
      </c>
      <c r="T26" s="174" t="s">
        <v>9</v>
      </c>
      <c r="U26" s="175" t="s">
        <v>103</v>
      </c>
      <c r="V26" s="176" t="s">
        <v>9</v>
      </c>
      <c r="X26" s="174" t="s">
        <v>9</v>
      </c>
      <c r="Y26" s="175" t="s">
        <v>133</v>
      </c>
      <c r="Z26" s="176">
        <v>2353</v>
      </c>
      <c r="AA26" s="174" t="s">
        <v>237</v>
      </c>
      <c r="AB26" s="174" t="s">
        <v>9</v>
      </c>
      <c r="AC26" s="175" t="s">
        <v>10</v>
      </c>
      <c r="AD26" s="176">
        <v>2260</v>
      </c>
    </row>
    <row r="27" spans="1:30" ht="18.75" customHeight="1">
      <c r="A27" s="183">
        <v>2</v>
      </c>
      <c r="B27" s="184">
        <f ca="1" t="shared" si="1"/>
      </c>
      <c r="C27" s="185" t="str">
        <f ca="1">OFFSET(P27,0,8*$J$2-31)</f>
        <v>Frydendal Odd</v>
      </c>
      <c r="D27" s="184">
        <f ca="1">IF(OFFSET(Q27,0,8*$J$2-31)=0,"",OFFSET(Q27,0,8*$J$2-31))</f>
      </c>
      <c r="E27" s="186" t="str">
        <f ca="1" t="shared" si="4"/>
        <v>½ : ½</v>
      </c>
      <c r="F27" s="184">
        <f ca="1" t="shared" si="3"/>
      </c>
      <c r="G27" s="185" t="str">
        <f ca="1">OFFSET(T27,0,8*$J$2-31)</f>
        <v>Anchuk Aliaksandr</v>
      </c>
      <c r="H27" s="187">
        <f ca="1">IF(OFFSET(U27,0,8*$J$2-31)=0,"",OFFSET(U27,0,8*$J$2-31))</f>
      </c>
      <c r="P27" s="174" t="s">
        <v>9</v>
      </c>
      <c r="Q27" s="175" t="s">
        <v>70</v>
      </c>
      <c r="R27" s="176" t="s">
        <v>9</v>
      </c>
      <c r="S27" s="174" t="s">
        <v>268</v>
      </c>
      <c r="T27" s="174" t="s">
        <v>9</v>
      </c>
      <c r="U27" s="175" t="s">
        <v>105</v>
      </c>
      <c r="V27" s="176" t="s">
        <v>9</v>
      </c>
      <c r="X27" s="174" t="s">
        <v>9</v>
      </c>
      <c r="Y27" s="175" t="s">
        <v>135</v>
      </c>
      <c r="Z27" s="176">
        <v>2205</v>
      </c>
      <c r="AA27" s="174" t="s">
        <v>241</v>
      </c>
      <c r="AB27" s="174" t="s">
        <v>9</v>
      </c>
      <c r="AC27" s="175" t="s">
        <v>49</v>
      </c>
      <c r="AD27" s="176">
        <v>2148</v>
      </c>
    </row>
    <row r="28" spans="1:30" ht="18.75" customHeight="1" thickBot="1">
      <c r="A28" s="177">
        <v>3</v>
      </c>
      <c r="B28" s="178">
        <f ca="1" t="shared" si="1"/>
      </c>
      <c r="C28" s="179" t="str">
        <f ca="1">OFFSET(P28,0,8*$J$2-31)</f>
        <v>Forselv Edmund</v>
      </c>
      <c r="D28" s="178">
        <f ca="1">IF(OFFSET(Q28,0,8*$J$2-31)=0,"",OFFSET(Q28,0,8*$J$2-31))</f>
      </c>
      <c r="E28" s="180" t="str">
        <f ca="1" t="shared" si="4"/>
        <v>½ : ½</v>
      </c>
      <c r="F28" s="178">
        <f ca="1" t="shared" si="3"/>
      </c>
      <c r="G28" s="179" t="str">
        <f ca="1">OFFSET(T28,0,8*$J$2-31)</f>
        <v>Sventsitski Dzmitry</v>
      </c>
      <c r="H28" s="181">
        <f ca="1">IF(OFFSET(U28,0,8*$J$2-31)=0,"",OFFSET(U28,0,8*$J$2-31))</f>
      </c>
      <c r="P28" s="174" t="s">
        <v>9</v>
      </c>
      <c r="Q28" s="175" t="s">
        <v>73</v>
      </c>
      <c r="R28" s="176" t="s">
        <v>9</v>
      </c>
      <c r="S28" s="174" t="s">
        <v>268</v>
      </c>
      <c r="T28" s="174" t="s">
        <v>9</v>
      </c>
      <c r="U28" s="175" t="s">
        <v>108</v>
      </c>
      <c r="V28" s="176" t="s">
        <v>9</v>
      </c>
      <c r="X28" s="174" t="s">
        <v>9</v>
      </c>
      <c r="Y28" s="175" t="s">
        <v>136</v>
      </c>
      <c r="Z28" s="176" t="s">
        <v>9</v>
      </c>
      <c r="AA28" s="174" t="s">
        <v>241</v>
      </c>
      <c r="AB28" s="174" t="s">
        <v>9</v>
      </c>
      <c r="AC28" s="175" t="s">
        <v>13</v>
      </c>
      <c r="AD28" s="176" t="s">
        <v>9</v>
      </c>
    </row>
    <row r="29" spans="1:30" ht="18.75" customHeight="1" thickBot="1" thickTop="1">
      <c r="A29" s="161" t="str">
        <f ca="1">OFFSET($K$42,$K$42,0)&amp;"."&amp;I29</f>
        <v>D.7</v>
      </c>
      <c r="B29" s="162">
        <f ca="1" t="shared" si="1"/>
        <v>7</v>
      </c>
      <c r="C29" s="163" t="str">
        <f ca="1">UPPER(OFFSET(P29,0,8*$J$2-31))</f>
        <v>GREAT BRITAIN (ENG)</v>
      </c>
      <c r="D29" s="162" t="s">
        <v>5</v>
      </c>
      <c r="E29" s="164" t="str">
        <f ca="1" t="shared" si="4"/>
        <v>2½ : ½</v>
      </c>
      <c r="F29" s="162">
        <f ca="1" t="shared" si="3"/>
        <v>10</v>
      </c>
      <c r="G29" s="163" t="str">
        <f ca="1">UPPER(OFFSET(T29,0,8*$J$2-31))</f>
        <v>SERBIA (SRB)</v>
      </c>
      <c r="H29" s="165" t="s">
        <v>5</v>
      </c>
      <c r="I29" s="2">
        <f>4*($K$39-1)+7</f>
        <v>7</v>
      </c>
      <c r="P29" s="166">
        <v>7</v>
      </c>
      <c r="Q29" s="167" t="s">
        <v>159</v>
      </c>
      <c r="R29" s="168" t="s">
        <v>5</v>
      </c>
      <c r="S29" s="166" t="s">
        <v>271</v>
      </c>
      <c r="T29" s="166">
        <v>10</v>
      </c>
      <c r="U29" s="167" t="s">
        <v>162</v>
      </c>
      <c r="V29" s="168" t="s">
        <v>5</v>
      </c>
      <c r="X29" s="166">
        <v>16</v>
      </c>
      <c r="Y29" s="167" t="s">
        <v>168</v>
      </c>
      <c r="Z29" s="168" t="s">
        <v>5</v>
      </c>
      <c r="AA29" s="166" t="s">
        <v>272</v>
      </c>
      <c r="AB29" s="166">
        <v>2</v>
      </c>
      <c r="AC29" s="167" t="s">
        <v>154</v>
      </c>
      <c r="AD29" s="168" t="s">
        <v>5</v>
      </c>
    </row>
    <row r="30" spans="1:30" ht="18.75" customHeight="1" thickTop="1">
      <c r="A30" s="169">
        <v>1</v>
      </c>
      <c r="B30" s="170">
        <f ca="1" t="shared" si="1"/>
      </c>
      <c r="C30" s="171" t="str">
        <f ca="1">OFFSET(P30,0,8*$J$2-31)</f>
        <v>Bolt Graham</v>
      </c>
      <c r="D30" s="170">
        <f ca="1">IF(OFFSET(Q30,0,8*$J$2-31)=0,"",OFFSET(Q30,0,8*$J$2-31))</f>
        <v>2071</v>
      </c>
      <c r="E30" s="172" t="str">
        <f ca="1" t="shared" si="4"/>
        <v>1 : 0</v>
      </c>
      <c r="F30" s="170">
        <f ca="1" t="shared" si="3"/>
      </c>
      <c r="G30" s="171" t="str">
        <f ca="1">OFFSET(T30,0,8*$J$2-31)</f>
        <v>Vujovic Milan</v>
      </c>
      <c r="H30" s="173">
        <f ca="1">IF(OFFSET(U30,0,8*$J$2-31)=0,"",OFFSET(U30,0,8*$J$2-31))</f>
      </c>
      <c r="P30" s="174" t="s">
        <v>9</v>
      </c>
      <c r="Q30" s="175" t="s">
        <v>75</v>
      </c>
      <c r="R30" s="176">
        <v>2071</v>
      </c>
      <c r="S30" s="174" t="s">
        <v>237</v>
      </c>
      <c r="T30" s="174" t="s">
        <v>9</v>
      </c>
      <c r="U30" s="175" t="s">
        <v>96</v>
      </c>
      <c r="V30" s="176" t="s">
        <v>9</v>
      </c>
      <c r="X30" s="174" t="s">
        <v>52</v>
      </c>
      <c r="Y30" s="175" t="s">
        <v>140</v>
      </c>
      <c r="Z30" s="176">
        <v>2291</v>
      </c>
      <c r="AA30" s="174" t="s">
        <v>241</v>
      </c>
      <c r="AB30" s="174" t="s">
        <v>27</v>
      </c>
      <c r="AC30" s="175" t="s">
        <v>30</v>
      </c>
      <c r="AD30" s="176">
        <v>2465</v>
      </c>
    </row>
    <row r="31" spans="1:30" ht="18.75" customHeight="1">
      <c r="A31" s="183">
        <v>2</v>
      </c>
      <c r="B31" s="184">
        <f ca="1" t="shared" si="1"/>
      </c>
      <c r="C31" s="185" t="str">
        <f ca="1">OFFSET(P31,0,8*$J$2-31)</f>
        <v>Jones Trevor</v>
      </c>
      <c r="D31" s="184">
        <f ca="1">IF(OFFSET(Q31,0,8*$J$2-31)=0,"",OFFSET(Q31,0,8*$J$2-31))</f>
      </c>
      <c r="E31" s="186" t="str">
        <f ca="1" t="shared" si="4"/>
        <v>½ : ½</v>
      </c>
      <c r="F31" s="184">
        <f ca="1" t="shared" si="3"/>
      </c>
      <c r="G31" s="185" t="str">
        <f ca="1">OFFSET(T31,0,8*$J$2-31)</f>
        <v>Jovanovic Miroslav V</v>
      </c>
      <c r="H31" s="187">
        <f ca="1">IF(OFFSET(U31,0,8*$J$2-31)=0,"",OFFSET(U31,0,8*$J$2-31))</f>
        <v>2019</v>
      </c>
      <c r="P31" s="174" t="s">
        <v>9</v>
      </c>
      <c r="Q31" s="175" t="s">
        <v>77</v>
      </c>
      <c r="R31" s="176" t="s">
        <v>9</v>
      </c>
      <c r="S31" s="174" t="s">
        <v>268</v>
      </c>
      <c r="T31" s="174" t="s">
        <v>9</v>
      </c>
      <c r="U31" s="175" t="s">
        <v>98</v>
      </c>
      <c r="V31" s="176">
        <v>2019</v>
      </c>
      <c r="X31" s="174" t="s">
        <v>9</v>
      </c>
      <c r="Y31" s="175" t="s">
        <v>142</v>
      </c>
      <c r="Z31" s="176" t="s">
        <v>9</v>
      </c>
      <c r="AA31" s="174" t="s">
        <v>241</v>
      </c>
      <c r="AB31" s="174" t="s">
        <v>27</v>
      </c>
      <c r="AC31" s="175" t="s">
        <v>33</v>
      </c>
      <c r="AD31" s="176">
        <v>2445</v>
      </c>
    </row>
    <row r="32" spans="1:30" ht="18.75" customHeight="1" thickBot="1">
      <c r="A32" s="177">
        <v>3</v>
      </c>
      <c r="B32" s="178">
        <f ca="1" t="shared" si="1"/>
      </c>
      <c r="C32" s="179" t="str">
        <f ca="1">OFFSET(P32,0,8*$J$2-31)</f>
        <v>Kocan Barry</v>
      </c>
      <c r="D32" s="178">
        <f ca="1">IF(OFFSET(Q32,0,8*$J$2-31)=0,"",OFFSET(Q32,0,8*$J$2-31))</f>
      </c>
      <c r="E32" s="180" t="str">
        <f ca="1" t="shared" si="4"/>
        <v>1 : 0</v>
      </c>
      <c r="F32" s="178">
        <f ca="1" t="shared" si="3"/>
      </c>
      <c r="G32" s="179" t="str">
        <f ca="1">OFFSET(T32,0,8*$J$2-31)</f>
        <v>Petrovic Jelena</v>
      </c>
      <c r="H32" s="181">
        <f ca="1">IF(OFFSET(U32,0,8*$J$2-31)=0,"",OFFSET(U32,0,8*$J$2-31))</f>
      </c>
      <c r="P32" s="174" t="s">
        <v>9</v>
      </c>
      <c r="Q32" s="175" t="s">
        <v>81</v>
      </c>
      <c r="R32" s="176" t="s">
        <v>9</v>
      </c>
      <c r="S32" s="174" t="s">
        <v>237</v>
      </c>
      <c r="T32" s="174" t="s">
        <v>9</v>
      </c>
      <c r="U32" s="175" t="s">
        <v>101</v>
      </c>
      <c r="V32" s="176" t="s">
        <v>9</v>
      </c>
      <c r="X32" s="174" t="s">
        <v>9</v>
      </c>
      <c r="Y32" s="175" t="s">
        <v>143</v>
      </c>
      <c r="Z32" s="176">
        <v>2054</v>
      </c>
      <c r="AA32" s="174" t="s">
        <v>241</v>
      </c>
      <c r="AB32" s="174" t="s">
        <v>35</v>
      </c>
      <c r="AC32" s="175" t="s">
        <v>36</v>
      </c>
      <c r="AD32" s="176" t="s">
        <v>35</v>
      </c>
    </row>
    <row r="33" spans="1:30" ht="18.75" customHeight="1" thickBot="1" thickTop="1">
      <c r="A33" s="161" t="str">
        <f ca="1">OFFSET($K$42,$K$42,0)&amp;"."&amp;I33</f>
        <v>D.8</v>
      </c>
      <c r="B33" s="162">
        <f ca="1" t="shared" si="1"/>
        <v>8</v>
      </c>
      <c r="C33" s="163" t="str">
        <f ca="1">UPPER(OFFSET(P33,0,8*$J$2-31))</f>
        <v>BULGARIA (BUL)</v>
      </c>
      <c r="D33" s="162" t="s">
        <v>5</v>
      </c>
      <c r="E33" s="164" t="str">
        <f ca="1" t="shared" si="4"/>
        <v>2 : 1</v>
      </c>
      <c r="F33" s="162">
        <f ca="1" t="shared" si="3"/>
        <v>9</v>
      </c>
      <c r="G33" s="163" t="str">
        <f ca="1">UPPER(OFFSET(T33,0,8*$J$2-31))</f>
        <v>AUSTRIA (AUT)</v>
      </c>
      <c r="H33" s="165" t="s">
        <v>5</v>
      </c>
      <c r="I33" s="2">
        <f>4*($K$39-1)+8</f>
        <v>8</v>
      </c>
      <c r="P33" s="166">
        <v>8</v>
      </c>
      <c r="Q33" s="167" t="s">
        <v>160</v>
      </c>
      <c r="R33" s="168" t="s">
        <v>5</v>
      </c>
      <c r="S33" s="166" t="s">
        <v>270</v>
      </c>
      <c r="T33" s="166">
        <v>9</v>
      </c>
      <c r="U33" s="167" t="s">
        <v>161</v>
      </c>
      <c r="V33" s="168" t="s">
        <v>5</v>
      </c>
      <c r="X33" s="166">
        <v>17</v>
      </c>
      <c r="Y33" s="167" t="s">
        <v>169</v>
      </c>
      <c r="Z33" s="168" t="s">
        <v>5</v>
      </c>
      <c r="AA33" s="166" t="s">
        <v>267</v>
      </c>
      <c r="AB33" s="166">
        <v>1</v>
      </c>
      <c r="AC33" s="194" t="s">
        <v>153</v>
      </c>
      <c r="AD33" s="168" t="s">
        <v>5</v>
      </c>
    </row>
    <row r="34" spans="1:30" ht="18.75" customHeight="1" thickTop="1">
      <c r="A34" s="169">
        <v>1</v>
      </c>
      <c r="B34" s="170" t="str">
        <f ca="1" t="shared" si="1"/>
        <v>GM</v>
      </c>
      <c r="C34" s="171" t="str">
        <f ca="1">OFFSET(P34,0,8*$J$2-31)</f>
        <v>Genov Petar</v>
      </c>
      <c r="D34" s="170">
        <f ca="1">IF(OFFSET(Q34,0,8*$J$2-31)=0,"",OFFSET(Q34,0,8*$J$2-31))</f>
        <v>2463</v>
      </c>
      <c r="E34" s="172" t="str">
        <f ca="1" t="shared" si="4"/>
        <v>½ : ½</v>
      </c>
      <c r="F34" s="170" t="str">
        <f ca="1" t="shared" si="3"/>
        <v>FM</v>
      </c>
      <c r="G34" s="171" t="str">
        <f ca="1">OFFSET(T34,0,8*$J$2-31)</f>
        <v>Steflitsch Erich</v>
      </c>
      <c r="H34" s="173">
        <f ca="1">IF(OFFSET(U34,0,8*$J$2-31)=0,"",OFFSET(U34,0,8*$J$2-31))</f>
        <v>2369</v>
      </c>
      <c r="P34" s="174" t="s">
        <v>35</v>
      </c>
      <c r="Q34" s="175" t="s">
        <v>82</v>
      </c>
      <c r="R34" s="176">
        <v>2463</v>
      </c>
      <c r="S34" s="174" t="s">
        <v>268</v>
      </c>
      <c r="T34" s="174" t="s">
        <v>52</v>
      </c>
      <c r="U34" s="175" t="s">
        <v>90</v>
      </c>
      <c r="V34" s="176">
        <v>2369</v>
      </c>
      <c r="X34" s="174" t="s">
        <v>9</v>
      </c>
      <c r="Y34" s="175" t="s">
        <v>147</v>
      </c>
      <c r="Z34" s="176">
        <v>1782</v>
      </c>
      <c r="AA34" s="174" t="s">
        <v>237</v>
      </c>
      <c r="AB34" s="174" t="s">
        <v>9</v>
      </c>
      <c r="AC34" s="175" t="s">
        <v>15</v>
      </c>
      <c r="AD34" s="176">
        <v>2080</v>
      </c>
    </row>
    <row r="35" spans="1:30" ht="18.75" customHeight="1">
      <c r="A35" s="183">
        <v>2</v>
      </c>
      <c r="B35" s="184" t="str">
        <f ca="1" t="shared" si="1"/>
        <v>IM</v>
      </c>
      <c r="C35" s="185" t="str">
        <f ca="1">OFFSET(P35,0,8*$J$2-31)</f>
        <v>Lalev Dimitar</v>
      </c>
      <c r="D35" s="184">
        <f ca="1">IF(OFFSET(Q35,0,8*$J$2-31)=0,"",OFFSET(Q35,0,8*$J$2-31))</f>
        <v>2377</v>
      </c>
      <c r="E35" s="186" t="str">
        <f ca="1" t="shared" si="4"/>
        <v>1 : 0</v>
      </c>
      <c r="F35" s="184">
        <f ca="1" t="shared" si="3"/>
      </c>
      <c r="G35" s="185" t="str">
        <f ca="1">OFFSET(T35,0,8*$J$2-31)</f>
        <v>Hafner Robert</v>
      </c>
      <c r="H35" s="187">
        <f ca="1">IF(OFFSET(U35,0,8*$J$2-31)=0,"",OFFSET(U35,0,8*$J$2-31))</f>
        <v>2109</v>
      </c>
      <c r="P35" s="174" t="s">
        <v>27</v>
      </c>
      <c r="Q35" s="175" t="s">
        <v>84</v>
      </c>
      <c r="R35" s="176">
        <v>2377</v>
      </c>
      <c r="S35" s="174" t="s">
        <v>237</v>
      </c>
      <c r="T35" s="174" t="s">
        <v>9</v>
      </c>
      <c r="U35" s="175" t="s">
        <v>92</v>
      </c>
      <c r="V35" s="176">
        <v>2109</v>
      </c>
      <c r="X35" s="174" t="s">
        <v>9</v>
      </c>
      <c r="Y35" s="175" t="s">
        <v>149</v>
      </c>
      <c r="Z35" s="176" t="s">
        <v>9</v>
      </c>
      <c r="AA35" s="174" t="s">
        <v>241</v>
      </c>
      <c r="AB35" s="174" t="s">
        <v>9</v>
      </c>
      <c r="AC35" s="175" t="s">
        <v>20</v>
      </c>
      <c r="AD35" s="176">
        <v>2045</v>
      </c>
    </row>
    <row r="36" spans="1:30" ht="18.75" customHeight="1" thickBot="1">
      <c r="A36" s="177">
        <v>3</v>
      </c>
      <c r="B36" s="178">
        <f ca="1" t="shared" si="1"/>
      </c>
      <c r="C36" s="179" t="str">
        <f ca="1">OFFSET(P36,0,8*$J$2-31)</f>
        <v>Borisov Svetoslav</v>
      </c>
      <c r="D36" s="178">
        <f ca="1">IF(OFFSET(Q36,0,8*$J$2-31)=0,"",OFFSET(Q36,0,8*$J$2-31))</f>
      </c>
      <c r="E36" s="180" t="str">
        <f ca="1" t="shared" si="4"/>
        <v>½ : ½</v>
      </c>
      <c r="F36" s="178">
        <f ca="1" t="shared" si="3"/>
      </c>
      <c r="G36" s="179" t="str">
        <f ca="1">OFFSET(T36,0,8*$J$2-31)</f>
        <v>Jarius Hans Juergen</v>
      </c>
      <c r="H36" s="181">
        <f ca="1">IF(OFFSET(U36,0,8*$J$2-31)=0,"",OFFSET(U36,0,8*$J$2-31))</f>
      </c>
      <c r="P36" s="174" t="s">
        <v>9</v>
      </c>
      <c r="Q36" s="175" t="s">
        <v>89</v>
      </c>
      <c r="R36" s="176" t="s">
        <v>9</v>
      </c>
      <c r="S36" s="174" t="s">
        <v>268</v>
      </c>
      <c r="T36" s="174" t="s">
        <v>9</v>
      </c>
      <c r="U36" s="175" t="s">
        <v>95</v>
      </c>
      <c r="V36" s="176" t="s">
        <v>9</v>
      </c>
      <c r="X36" s="174" t="s">
        <v>9</v>
      </c>
      <c r="Y36" s="175" t="s">
        <v>150</v>
      </c>
      <c r="Z36" s="176">
        <v>1728</v>
      </c>
      <c r="AA36" s="174" t="s">
        <v>241</v>
      </c>
      <c r="AB36" s="174" t="s">
        <v>9</v>
      </c>
      <c r="AC36" s="175" t="s">
        <v>22</v>
      </c>
      <c r="AD36" s="176" t="s">
        <v>9</v>
      </c>
    </row>
    <row r="37" ht="13.5" thickTop="1"/>
    <row r="39" spans="10:11" ht="15.75">
      <c r="J39" s="129" t="s">
        <v>258</v>
      </c>
      <c r="K39" s="151">
        <v>1</v>
      </c>
    </row>
    <row r="40" spans="10:12" ht="15.75">
      <c r="J40" s="129" t="s">
        <v>216</v>
      </c>
      <c r="K40" s="151">
        <f>J1</f>
        <v>6</v>
      </c>
      <c r="L40" s="182" t="s">
        <v>259</v>
      </c>
    </row>
    <row r="41" spans="10:12" ht="15.75">
      <c r="J41" s="129"/>
      <c r="K41" s="151"/>
      <c r="L41" s="182"/>
    </row>
    <row r="42" spans="10:12" ht="15.75">
      <c r="J42" s="129" t="s">
        <v>217</v>
      </c>
      <c r="K42" s="151">
        <f>J2</f>
        <v>4</v>
      </c>
      <c r="L42" s="182" t="s">
        <v>260</v>
      </c>
    </row>
    <row r="43" spans="11:12" ht="15.75">
      <c r="K43" s="153"/>
      <c r="L43" s="154"/>
    </row>
    <row r="44" spans="11:12" ht="15.75">
      <c r="K44" s="153"/>
      <c r="L44" s="154"/>
    </row>
    <row r="45" spans="11:12" ht="15.75">
      <c r="K45" s="153"/>
      <c r="L45" s="154"/>
    </row>
    <row r="46" spans="11:15" ht="15.75">
      <c r="K46" s="153" t="s">
        <v>234</v>
      </c>
      <c r="L46" s="154" t="s">
        <v>235</v>
      </c>
      <c r="M46" s="2">
        <v>1</v>
      </c>
      <c r="N46" s="2">
        <v>3</v>
      </c>
      <c r="O46" s="2">
        <v>6</v>
      </c>
    </row>
    <row r="47" spans="11:15" ht="15.75">
      <c r="K47" s="153" t="s">
        <v>238</v>
      </c>
      <c r="L47" s="154" t="s">
        <v>239</v>
      </c>
      <c r="M47" s="2">
        <v>2</v>
      </c>
      <c r="N47" s="2">
        <v>4</v>
      </c>
      <c r="O47" s="2">
        <v>5</v>
      </c>
    </row>
  </sheetData>
  <sheetProtection/>
  <mergeCells count="1">
    <mergeCell ref="A1:H1"/>
  </mergeCells>
  <printOptions horizontalCentered="1"/>
  <pageMargins left="0" right="0" top="0.7874015748031497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3.28125" style="3" bestFit="1" customWidth="1"/>
    <col min="21" max="21" width="5.421875" style="3" customWidth="1"/>
    <col min="22" max="22" width="10.28125" style="3" bestFit="1" customWidth="1"/>
    <col min="23" max="28" width="4.28125" style="3" customWidth="1"/>
    <col min="29" max="16384" width="9.140625" style="3" customWidth="1"/>
  </cols>
  <sheetData>
    <row r="1" ht="17.25" customHeight="1"/>
    <row r="2" spans="2:20" ht="16.5" thickBot="1">
      <c r="B2" s="150"/>
      <c r="C2" s="151">
        <v>0</v>
      </c>
      <c r="D2" s="151">
        <v>0</v>
      </c>
      <c r="E2" s="151">
        <v>1</v>
      </c>
      <c r="F2" s="151">
        <v>1</v>
      </c>
      <c r="G2" s="151">
        <v>2</v>
      </c>
      <c r="H2" s="151">
        <v>2</v>
      </c>
      <c r="I2" s="151">
        <v>3</v>
      </c>
      <c r="J2" s="151">
        <v>3</v>
      </c>
      <c r="K2" s="151">
        <v>4</v>
      </c>
      <c r="L2" s="151">
        <v>4</v>
      </c>
      <c r="M2" s="151">
        <v>5</v>
      </c>
      <c r="N2" s="151">
        <v>5</v>
      </c>
      <c r="O2" s="151">
        <v>6</v>
      </c>
      <c r="P2" s="151">
        <v>6</v>
      </c>
      <c r="Q2" s="151">
        <v>7</v>
      </c>
      <c r="R2" s="151">
        <v>7</v>
      </c>
      <c r="S2" s="151">
        <v>8</v>
      </c>
      <c r="T2" s="151">
        <v>8</v>
      </c>
    </row>
    <row r="3" spans="2:28" ht="17.25" thickBot="1" thickTop="1">
      <c r="B3" s="151">
        <v>1</v>
      </c>
      <c r="C3" s="145">
        <v>1</v>
      </c>
      <c r="D3" s="146">
        <v>18</v>
      </c>
      <c r="E3" s="145">
        <v>2</v>
      </c>
      <c r="F3" s="146">
        <v>17</v>
      </c>
      <c r="G3" s="145">
        <v>3</v>
      </c>
      <c r="H3" s="146">
        <v>16</v>
      </c>
      <c r="I3" s="145">
        <v>4</v>
      </c>
      <c r="J3" s="146">
        <v>15</v>
      </c>
      <c r="K3" s="145">
        <v>5</v>
      </c>
      <c r="L3" s="146">
        <v>14</v>
      </c>
      <c r="M3" s="145">
        <v>6</v>
      </c>
      <c r="N3" s="146">
        <v>13</v>
      </c>
      <c r="O3" s="145">
        <v>7</v>
      </c>
      <c r="P3" s="146">
        <v>12</v>
      </c>
      <c r="Q3" s="145">
        <v>8</v>
      </c>
      <c r="R3" s="146">
        <v>11</v>
      </c>
      <c r="S3" s="145">
        <v>9</v>
      </c>
      <c r="T3" s="146">
        <v>10</v>
      </c>
      <c r="V3" s="264" t="s">
        <v>214</v>
      </c>
      <c r="W3" s="273" t="s">
        <v>215</v>
      </c>
      <c r="X3" s="274"/>
      <c r="Y3" s="274"/>
      <c r="Z3" s="274"/>
      <c r="AA3" s="274"/>
      <c r="AB3" s="275"/>
    </row>
    <row r="4" spans="2:28" ht="16.5" thickBot="1">
      <c r="B4" s="151">
        <v>2</v>
      </c>
      <c r="C4" s="139">
        <v>18</v>
      </c>
      <c r="D4" s="138">
        <v>10</v>
      </c>
      <c r="E4" s="139">
        <v>11</v>
      </c>
      <c r="F4" s="138">
        <v>9</v>
      </c>
      <c r="G4" s="139">
        <v>12</v>
      </c>
      <c r="H4" s="138">
        <v>8</v>
      </c>
      <c r="I4" s="139">
        <v>13</v>
      </c>
      <c r="J4" s="138">
        <v>7</v>
      </c>
      <c r="K4" s="139">
        <v>14</v>
      </c>
      <c r="L4" s="138">
        <v>6</v>
      </c>
      <c r="M4" s="139">
        <v>15</v>
      </c>
      <c r="N4" s="138">
        <v>5</v>
      </c>
      <c r="O4" s="139">
        <v>16</v>
      </c>
      <c r="P4" s="138">
        <v>4</v>
      </c>
      <c r="Q4" s="139">
        <v>17</v>
      </c>
      <c r="R4" s="138">
        <v>3</v>
      </c>
      <c r="S4" s="139">
        <v>1</v>
      </c>
      <c r="T4" s="138">
        <v>2</v>
      </c>
      <c r="V4" s="265"/>
      <c r="W4" s="276" t="s">
        <v>208</v>
      </c>
      <c r="X4" s="269"/>
      <c r="Y4" s="269" t="s">
        <v>209</v>
      </c>
      <c r="Z4" s="269"/>
      <c r="AA4" s="269" t="s">
        <v>210</v>
      </c>
      <c r="AB4" s="270"/>
    </row>
    <row r="5" spans="2:28" ht="15.75">
      <c r="B5" s="151">
        <v>3</v>
      </c>
      <c r="C5" s="139">
        <v>2</v>
      </c>
      <c r="D5" s="138">
        <v>18</v>
      </c>
      <c r="E5" s="139">
        <v>3</v>
      </c>
      <c r="F5" s="138">
        <v>1</v>
      </c>
      <c r="G5" s="139">
        <v>4</v>
      </c>
      <c r="H5" s="138">
        <v>17</v>
      </c>
      <c r="I5" s="139">
        <v>5</v>
      </c>
      <c r="J5" s="138">
        <v>16</v>
      </c>
      <c r="K5" s="139">
        <v>6</v>
      </c>
      <c r="L5" s="138">
        <v>15</v>
      </c>
      <c r="M5" s="139">
        <v>7</v>
      </c>
      <c r="N5" s="138">
        <v>14</v>
      </c>
      <c r="O5" s="139">
        <v>8</v>
      </c>
      <c r="P5" s="138">
        <v>13</v>
      </c>
      <c r="Q5" s="139">
        <v>9</v>
      </c>
      <c r="R5" s="138">
        <v>12</v>
      </c>
      <c r="S5" s="139">
        <v>10</v>
      </c>
      <c r="T5" s="138">
        <v>11</v>
      </c>
      <c r="V5" s="142" t="s">
        <v>176</v>
      </c>
      <c r="W5" s="271">
        <v>1</v>
      </c>
      <c r="X5" s="272"/>
      <c r="Y5" s="272">
        <v>2</v>
      </c>
      <c r="Z5" s="272"/>
      <c r="AA5" s="272">
        <v>3</v>
      </c>
      <c r="AB5" s="277"/>
    </row>
    <row r="6" spans="2:28" ht="15.75">
      <c r="B6" s="151">
        <v>4</v>
      </c>
      <c r="C6" s="139">
        <v>18</v>
      </c>
      <c r="D6" s="138">
        <v>11</v>
      </c>
      <c r="E6" s="139">
        <v>12</v>
      </c>
      <c r="F6" s="138">
        <v>10</v>
      </c>
      <c r="G6" s="139">
        <v>13</v>
      </c>
      <c r="H6" s="138">
        <v>9</v>
      </c>
      <c r="I6" s="139">
        <v>14</v>
      </c>
      <c r="J6" s="138">
        <v>8</v>
      </c>
      <c r="K6" s="139">
        <v>15</v>
      </c>
      <c r="L6" s="138">
        <v>7</v>
      </c>
      <c r="M6" s="139">
        <v>16</v>
      </c>
      <c r="N6" s="138">
        <v>6</v>
      </c>
      <c r="O6" s="139">
        <v>17</v>
      </c>
      <c r="P6" s="138">
        <v>5</v>
      </c>
      <c r="Q6" s="139">
        <v>1</v>
      </c>
      <c r="R6" s="138">
        <v>4</v>
      </c>
      <c r="S6" s="139">
        <v>2</v>
      </c>
      <c r="T6" s="138">
        <v>3</v>
      </c>
      <c r="V6" s="143" t="s">
        <v>177</v>
      </c>
      <c r="W6" s="261">
        <v>4</v>
      </c>
      <c r="X6" s="262"/>
      <c r="Y6" s="262">
        <v>5</v>
      </c>
      <c r="Z6" s="262"/>
      <c r="AA6" s="262">
        <v>6</v>
      </c>
      <c r="AB6" s="263"/>
    </row>
    <row r="7" spans="2:28" ht="15.75">
      <c r="B7" s="151">
        <v>5</v>
      </c>
      <c r="C7" s="139">
        <v>3</v>
      </c>
      <c r="D7" s="138">
        <v>18</v>
      </c>
      <c r="E7" s="139">
        <v>4</v>
      </c>
      <c r="F7" s="138">
        <v>2</v>
      </c>
      <c r="G7" s="139">
        <v>5</v>
      </c>
      <c r="H7" s="138">
        <v>1</v>
      </c>
      <c r="I7" s="139">
        <v>6</v>
      </c>
      <c r="J7" s="138">
        <v>17</v>
      </c>
      <c r="K7" s="139">
        <v>7</v>
      </c>
      <c r="L7" s="138">
        <v>16</v>
      </c>
      <c r="M7" s="139">
        <v>8</v>
      </c>
      <c r="N7" s="138">
        <v>15</v>
      </c>
      <c r="O7" s="139">
        <v>9</v>
      </c>
      <c r="P7" s="138">
        <v>14</v>
      </c>
      <c r="Q7" s="139">
        <v>10</v>
      </c>
      <c r="R7" s="138">
        <v>13</v>
      </c>
      <c r="S7" s="139">
        <v>11</v>
      </c>
      <c r="T7" s="138">
        <v>12</v>
      </c>
      <c r="V7" s="143" t="s">
        <v>178</v>
      </c>
      <c r="W7" s="261">
        <v>7</v>
      </c>
      <c r="X7" s="262"/>
      <c r="Y7" s="262">
        <v>8</v>
      </c>
      <c r="Z7" s="262"/>
      <c r="AA7" s="262">
        <v>9</v>
      </c>
      <c r="AB7" s="263"/>
    </row>
    <row r="8" spans="2:28" ht="15.75">
      <c r="B8" s="151">
        <v>6</v>
      </c>
      <c r="C8" s="139">
        <v>18</v>
      </c>
      <c r="D8" s="138">
        <v>12</v>
      </c>
      <c r="E8" s="139">
        <v>13</v>
      </c>
      <c r="F8" s="138">
        <v>11</v>
      </c>
      <c r="G8" s="139">
        <v>14</v>
      </c>
      <c r="H8" s="138">
        <v>10</v>
      </c>
      <c r="I8" s="139">
        <v>15</v>
      </c>
      <c r="J8" s="138">
        <v>9</v>
      </c>
      <c r="K8" s="139">
        <v>16</v>
      </c>
      <c r="L8" s="138">
        <v>8</v>
      </c>
      <c r="M8" s="139">
        <v>17</v>
      </c>
      <c r="N8" s="138">
        <v>7</v>
      </c>
      <c r="O8" s="139">
        <v>1</v>
      </c>
      <c r="P8" s="138">
        <v>6</v>
      </c>
      <c r="Q8" s="139">
        <v>2</v>
      </c>
      <c r="R8" s="138">
        <v>5</v>
      </c>
      <c r="S8" s="139">
        <v>3</v>
      </c>
      <c r="T8" s="138">
        <v>4</v>
      </c>
      <c r="V8" s="143" t="s">
        <v>179</v>
      </c>
      <c r="W8" s="261">
        <v>10</v>
      </c>
      <c r="X8" s="262"/>
      <c r="Y8" s="262">
        <v>11</v>
      </c>
      <c r="Z8" s="262"/>
      <c r="AA8" s="262">
        <v>12</v>
      </c>
      <c r="AB8" s="263"/>
    </row>
    <row r="9" spans="2:28" ht="16.5" thickBot="1">
      <c r="B9" s="151">
        <v>7</v>
      </c>
      <c r="C9" s="139">
        <v>4</v>
      </c>
      <c r="D9" s="138">
        <v>18</v>
      </c>
      <c r="E9" s="139">
        <v>5</v>
      </c>
      <c r="F9" s="138">
        <v>3</v>
      </c>
      <c r="G9" s="139">
        <v>6</v>
      </c>
      <c r="H9" s="138">
        <v>2</v>
      </c>
      <c r="I9" s="139">
        <v>7</v>
      </c>
      <c r="J9" s="138">
        <v>1</v>
      </c>
      <c r="K9" s="139">
        <v>8</v>
      </c>
      <c r="L9" s="138">
        <v>17</v>
      </c>
      <c r="M9" s="139">
        <v>9</v>
      </c>
      <c r="N9" s="138">
        <v>16</v>
      </c>
      <c r="O9" s="139">
        <v>10</v>
      </c>
      <c r="P9" s="138">
        <v>15</v>
      </c>
      <c r="Q9" s="139">
        <v>11</v>
      </c>
      <c r="R9" s="138">
        <v>14</v>
      </c>
      <c r="S9" s="139">
        <v>12</v>
      </c>
      <c r="T9" s="138">
        <v>13</v>
      </c>
      <c r="V9" s="144" t="s">
        <v>180</v>
      </c>
      <c r="W9" s="260">
        <v>13</v>
      </c>
      <c r="X9" s="258"/>
      <c r="Y9" s="258">
        <v>14</v>
      </c>
      <c r="Z9" s="258"/>
      <c r="AA9" s="258">
        <v>15</v>
      </c>
      <c r="AB9" s="259"/>
    </row>
    <row r="10" spans="2:28" ht="17.25" thickBot="1" thickTop="1">
      <c r="B10" s="151">
        <v>8</v>
      </c>
      <c r="C10" s="139">
        <v>18</v>
      </c>
      <c r="D10" s="138">
        <v>13</v>
      </c>
      <c r="E10" s="139">
        <v>14</v>
      </c>
      <c r="F10" s="138">
        <v>12</v>
      </c>
      <c r="G10" s="139">
        <v>15</v>
      </c>
      <c r="H10" s="138">
        <v>11</v>
      </c>
      <c r="I10" s="139">
        <v>16</v>
      </c>
      <c r="J10" s="138">
        <v>10</v>
      </c>
      <c r="K10" s="139">
        <v>17</v>
      </c>
      <c r="L10" s="138">
        <v>9</v>
      </c>
      <c r="M10" s="139">
        <v>1</v>
      </c>
      <c r="N10" s="138">
        <v>8</v>
      </c>
      <c r="O10" s="139">
        <v>2</v>
      </c>
      <c r="P10" s="138">
        <v>7</v>
      </c>
      <c r="Q10" s="139">
        <v>3</v>
      </c>
      <c r="R10" s="138">
        <v>6</v>
      </c>
      <c r="S10" s="139">
        <v>4</v>
      </c>
      <c r="T10" s="138">
        <v>5</v>
      </c>
      <c r="V10" s="264" t="s">
        <v>214</v>
      </c>
      <c r="W10" s="266" t="s">
        <v>215</v>
      </c>
      <c r="X10" s="266"/>
      <c r="Y10" s="266"/>
      <c r="Z10" s="266"/>
      <c r="AA10" s="266"/>
      <c r="AB10" s="267"/>
    </row>
    <row r="11" spans="2:28" ht="16.5" thickBot="1">
      <c r="B11" s="151">
        <v>9</v>
      </c>
      <c r="C11" s="139">
        <v>5</v>
      </c>
      <c r="D11" s="138">
        <v>18</v>
      </c>
      <c r="E11" s="139">
        <v>6</v>
      </c>
      <c r="F11" s="138">
        <v>4</v>
      </c>
      <c r="G11" s="139">
        <v>7</v>
      </c>
      <c r="H11" s="138">
        <v>3</v>
      </c>
      <c r="I11" s="139">
        <v>8</v>
      </c>
      <c r="J11" s="138">
        <v>2</v>
      </c>
      <c r="K11" s="139">
        <v>9</v>
      </c>
      <c r="L11" s="138">
        <v>1</v>
      </c>
      <c r="M11" s="139">
        <v>10</v>
      </c>
      <c r="N11" s="138">
        <v>17</v>
      </c>
      <c r="O11" s="139">
        <v>11</v>
      </c>
      <c r="P11" s="138">
        <v>16</v>
      </c>
      <c r="Q11" s="139">
        <v>12</v>
      </c>
      <c r="R11" s="138">
        <v>15</v>
      </c>
      <c r="S11" s="139">
        <v>13</v>
      </c>
      <c r="T11" s="138">
        <v>14</v>
      </c>
      <c r="V11" s="265"/>
      <c r="W11" s="268" t="s">
        <v>211</v>
      </c>
      <c r="X11" s="269"/>
      <c r="Y11" s="269"/>
      <c r="Z11" s="269" t="s">
        <v>212</v>
      </c>
      <c r="AA11" s="269"/>
      <c r="AB11" s="270"/>
    </row>
    <row r="12" spans="2:28" ht="16.5" thickBot="1">
      <c r="B12" s="151">
        <v>10</v>
      </c>
      <c r="C12" s="139">
        <v>18</v>
      </c>
      <c r="D12" s="138">
        <v>14</v>
      </c>
      <c r="E12" s="139">
        <v>15</v>
      </c>
      <c r="F12" s="138">
        <v>13</v>
      </c>
      <c r="G12" s="139">
        <v>16</v>
      </c>
      <c r="H12" s="138">
        <v>12</v>
      </c>
      <c r="I12" s="139">
        <v>17</v>
      </c>
      <c r="J12" s="138">
        <v>11</v>
      </c>
      <c r="K12" s="139">
        <v>1</v>
      </c>
      <c r="L12" s="138">
        <v>10</v>
      </c>
      <c r="M12" s="139">
        <v>2</v>
      </c>
      <c r="N12" s="138">
        <v>9</v>
      </c>
      <c r="O12" s="139">
        <v>3</v>
      </c>
      <c r="P12" s="138">
        <v>8</v>
      </c>
      <c r="Q12" s="139">
        <v>4</v>
      </c>
      <c r="R12" s="138">
        <v>7</v>
      </c>
      <c r="S12" s="139">
        <v>5</v>
      </c>
      <c r="T12" s="138">
        <v>6</v>
      </c>
      <c r="V12" s="144" t="s">
        <v>181</v>
      </c>
      <c r="W12" s="255">
        <v>16</v>
      </c>
      <c r="X12" s="256"/>
      <c r="Y12" s="256"/>
      <c r="Z12" s="256">
        <v>17</v>
      </c>
      <c r="AA12" s="256"/>
      <c r="AB12" s="257"/>
    </row>
    <row r="13" spans="2:20" ht="16.5" thickTop="1">
      <c r="B13" s="151">
        <v>11</v>
      </c>
      <c r="C13" s="139">
        <v>6</v>
      </c>
      <c r="D13" s="138">
        <v>18</v>
      </c>
      <c r="E13" s="139">
        <v>7</v>
      </c>
      <c r="F13" s="138">
        <v>5</v>
      </c>
      <c r="G13" s="139">
        <v>8</v>
      </c>
      <c r="H13" s="138">
        <v>4</v>
      </c>
      <c r="I13" s="139">
        <v>9</v>
      </c>
      <c r="J13" s="138">
        <v>3</v>
      </c>
      <c r="K13" s="139">
        <v>10</v>
      </c>
      <c r="L13" s="138">
        <v>2</v>
      </c>
      <c r="M13" s="139">
        <v>11</v>
      </c>
      <c r="N13" s="138">
        <v>1</v>
      </c>
      <c r="O13" s="139">
        <v>12</v>
      </c>
      <c r="P13" s="138">
        <v>17</v>
      </c>
      <c r="Q13" s="139">
        <v>13</v>
      </c>
      <c r="R13" s="138">
        <v>16</v>
      </c>
      <c r="S13" s="139">
        <v>14</v>
      </c>
      <c r="T13" s="138">
        <v>15</v>
      </c>
    </row>
    <row r="14" spans="2:20" ht="15.75">
      <c r="B14" s="151">
        <v>12</v>
      </c>
      <c r="C14" s="139">
        <v>18</v>
      </c>
      <c r="D14" s="138">
        <v>15</v>
      </c>
      <c r="E14" s="139">
        <v>16</v>
      </c>
      <c r="F14" s="138">
        <v>14</v>
      </c>
      <c r="G14" s="139">
        <v>17</v>
      </c>
      <c r="H14" s="138">
        <v>13</v>
      </c>
      <c r="I14" s="139">
        <v>1</v>
      </c>
      <c r="J14" s="138">
        <v>12</v>
      </c>
      <c r="K14" s="139">
        <v>2</v>
      </c>
      <c r="L14" s="138">
        <v>11</v>
      </c>
      <c r="M14" s="139">
        <v>3</v>
      </c>
      <c r="N14" s="138">
        <v>10</v>
      </c>
      <c r="O14" s="139">
        <v>4</v>
      </c>
      <c r="P14" s="138">
        <v>9</v>
      </c>
      <c r="Q14" s="139">
        <v>5</v>
      </c>
      <c r="R14" s="138">
        <v>8</v>
      </c>
      <c r="S14" s="139">
        <v>6</v>
      </c>
      <c r="T14" s="138">
        <v>7</v>
      </c>
    </row>
    <row r="15" spans="2:20" ht="15.75">
      <c r="B15" s="151">
        <v>13</v>
      </c>
      <c r="C15" s="139">
        <v>7</v>
      </c>
      <c r="D15" s="138">
        <v>18</v>
      </c>
      <c r="E15" s="139">
        <v>8</v>
      </c>
      <c r="F15" s="138">
        <v>6</v>
      </c>
      <c r="G15" s="139">
        <v>9</v>
      </c>
      <c r="H15" s="138">
        <v>5</v>
      </c>
      <c r="I15" s="139">
        <v>10</v>
      </c>
      <c r="J15" s="138">
        <v>4</v>
      </c>
      <c r="K15" s="139">
        <v>11</v>
      </c>
      <c r="L15" s="138">
        <v>3</v>
      </c>
      <c r="M15" s="139">
        <v>12</v>
      </c>
      <c r="N15" s="138">
        <v>2</v>
      </c>
      <c r="O15" s="139">
        <v>13</v>
      </c>
      <c r="P15" s="138">
        <v>1</v>
      </c>
      <c r="Q15" s="139">
        <v>14</v>
      </c>
      <c r="R15" s="138">
        <v>17</v>
      </c>
      <c r="S15" s="139">
        <v>15</v>
      </c>
      <c r="T15" s="138">
        <v>16</v>
      </c>
    </row>
    <row r="16" spans="2:20" ht="15.75">
      <c r="B16" s="151">
        <v>14</v>
      </c>
      <c r="C16" s="139">
        <v>18</v>
      </c>
      <c r="D16" s="138">
        <v>16</v>
      </c>
      <c r="E16" s="139">
        <v>17</v>
      </c>
      <c r="F16" s="138">
        <v>15</v>
      </c>
      <c r="G16" s="139">
        <v>1</v>
      </c>
      <c r="H16" s="138">
        <v>14</v>
      </c>
      <c r="I16" s="139">
        <v>2</v>
      </c>
      <c r="J16" s="138">
        <v>13</v>
      </c>
      <c r="K16" s="139">
        <v>3</v>
      </c>
      <c r="L16" s="138">
        <v>12</v>
      </c>
      <c r="M16" s="139">
        <v>4</v>
      </c>
      <c r="N16" s="138">
        <v>11</v>
      </c>
      <c r="O16" s="139">
        <v>5</v>
      </c>
      <c r="P16" s="138">
        <v>10</v>
      </c>
      <c r="Q16" s="139">
        <v>6</v>
      </c>
      <c r="R16" s="138">
        <v>9</v>
      </c>
      <c r="S16" s="139">
        <v>7</v>
      </c>
      <c r="T16" s="138">
        <v>8</v>
      </c>
    </row>
    <row r="17" spans="2:20" ht="15.75">
      <c r="B17" s="151">
        <v>15</v>
      </c>
      <c r="C17" s="139">
        <v>8</v>
      </c>
      <c r="D17" s="138">
        <v>18</v>
      </c>
      <c r="E17" s="139">
        <v>9</v>
      </c>
      <c r="F17" s="138">
        <v>7</v>
      </c>
      <c r="G17" s="139">
        <v>10</v>
      </c>
      <c r="H17" s="138">
        <v>6</v>
      </c>
      <c r="I17" s="139">
        <v>11</v>
      </c>
      <c r="J17" s="138">
        <v>5</v>
      </c>
      <c r="K17" s="139">
        <v>12</v>
      </c>
      <c r="L17" s="138">
        <v>4</v>
      </c>
      <c r="M17" s="139">
        <v>13</v>
      </c>
      <c r="N17" s="138">
        <v>3</v>
      </c>
      <c r="O17" s="139">
        <v>14</v>
      </c>
      <c r="P17" s="138">
        <v>2</v>
      </c>
      <c r="Q17" s="139">
        <v>15</v>
      </c>
      <c r="R17" s="138">
        <v>1</v>
      </c>
      <c r="S17" s="139">
        <v>16</v>
      </c>
      <c r="T17" s="138">
        <v>17</v>
      </c>
    </row>
    <row r="18" spans="2:20" ht="15.75">
      <c r="B18" s="151">
        <v>16</v>
      </c>
      <c r="C18" s="139">
        <v>18</v>
      </c>
      <c r="D18" s="138">
        <v>17</v>
      </c>
      <c r="E18" s="139">
        <v>1</v>
      </c>
      <c r="F18" s="138">
        <v>16</v>
      </c>
      <c r="G18" s="139">
        <v>2</v>
      </c>
      <c r="H18" s="138">
        <v>15</v>
      </c>
      <c r="I18" s="139">
        <v>3</v>
      </c>
      <c r="J18" s="138">
        <v>14</v>
      </c>
      <c r="K18" s="139">
        <v>4</v>
      </c>
      <c r="L18" s="138">
        <v>13</v>
      </c>
      <c r="M18" s="139">
        <v>5</v>
      </c>
      <c r="N18" s="138">
        <v>12</v>
      </c>
      <c r="O18" s="139">
        <v>6</v>
      </c>
      <c r="P18" s="138">
        <v>11</v>
      </c>
      <c r="Q18" s="139">
        <v>7</v>
      </c>
      <c r="R18" s="138">
        <v>10</v>
      </c>
      <c r="S18" s="139">
        <v>8</v>
      </c>
      <c r="T18" s="138">
        <v>9</v>
      </c>
    </row>
    <row r="19" spans="2:20" ht="16.5" thickBot="1">
      <c r="B19" s="151">
        <v>17</v>
      </c>
      <c r="C19" s="147">
        <v>9</v>
      </c>
      <c r="D19" s="148">
        <v>18</v>
      </c>
      <c r="E19" s="147">
        <v>10</v>
      </c>
      <c r="F19" s="148">
        <v>8</v>
      </c>
      <c r="G19" s="147">
        <v>11</v>
      </c>
      <c r="H19" s="148">
        <v>7</v>
      </c>
      <c r="I19" s="147">
        <v>12</v>
      </c>
      <c r="J19" s="148">
        <v>6</v>
      </c>
      <c r="K19" s="147">
        <v>13</v>
      </c>
      <c r="L19" s="148">
        <v>5</v>
      </c>
      <c r="M19" s="147">
        <v>14</v>
      </c>
      <c r="N19" s="148">
        <v>4</v>
      </c>
      <c r="O19" s="147">
        <v>15</v>
      </c>
      <c r="P19" s="148">
        <v>3</v>
      </c>
      <c r="Q19" s="147">
        <v>16</v>
      </c>
      <c r="R19" s="148">
        <v>2</v>
      </c>
      <c r="S19" s="147">
        <v>17</v>
      </c>
      <c r="T19" s="148">
        <v>1</v>
      </c>
    </row>
  </sheetData>
  <sheetProtection/>
  <mergeCells count="26">
    <mergeCell ref="W5:X5"/>
    <mergeCell ref="Y7:Z7"/>
    <mergeCell ref="AA7:AB7"/>
    <mergeCell ref="V3:V4"/>
    <mergeCell ref="W3:AB3"/>
    <mergeCell ref="W4:X4"/>
    <mergeCell ref="Y4:Z4"/>
    <mergeCell ref="AA4:AB4"/>
    <mergeCell ref="Y5:Z5"/>
    <mergeCell ref="AA5:AB5"/>
    <mergeCell ref="W7:X7"/>
    <mergeCell ref="V10:V11"/>
    <mergeCell ref="W10:AB10"/>
    <mergeCell ref="W11:Y11"/>
    <mergeCell ref="Z11:AB11"/>
    <mergeCell ref="W6:X6"/>
    <mergeCell ref="Y6:Z6"/>
    <mergeCell ref="AA6:AB6"/>
    <mergeCell ref="W12:Y12"/>
    <mergeCell ref="Z12:AB12"/>
    <mergeCell ref="Y9:Z9"/>
    <mergeCell ref="AA9:AB9"/>
    <mergeCell ref="W9:X9"/>
    <mergeCell ref="W8:X8"/>
    <mergeCell ref="Y8:Z8"/>
    <mergeCell ref="AA8:AB8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9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9" width="6.140625" style="3" customWidth="1"/>
    <col min="20" max="20" width="9.140625" style="3" customWidth="1"/>
    <col min="21" max="55" width="6.140625" style="3" customWidth="1"/>
    <col min="56" max="16384" width="9.140625" style="3" customWidth="1"/>
  </cols>
  <sheetData>
    <row r="1" spans="1:19" ht="18.75">
      <c r="A1" s="240" t="s">
        <v>170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3" spans="1:21" ht="25.5">
      <c r="A3" s="293" t="s">
        <v>200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U3" s="149"/>
    </row>
    <row r="4" spans="2:51" ht="16.5" thickBo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</row>
    <row r="5" spans="1:55" ht="22.5" customHeight="1" thickBot="1" thickTop="1">
      <c r="A5" s="287" t="s">
        <v>201</v>
      </c>
      <c r="B5" s="289" t="s">
        <v>202</v>
      </c>
      <c r="C5" s="289"/>
      <c r="D5" s="289"/>
      <c r="E5" s="289"/>
      <c r="F5" s="289"/>
      <c r="G5" s="290"/>
      <c r="H5" s="289" t="s">
        <v>203</v>
      </c>
      <c r="I5" s="289"/>
      <c r="J5" s="289"/>
      <c r="K5" s="289"/>
      <c r="L5" s="289"/>
      <c r="M5" s="289"/>
      <c r="N5" s="291" t="s">
        <v>204</v>
      </c>
      <c r="O5" s="289"/>
      <c r="P5" s="289"/>
      <c r="Q5" s="289"/>
      <c r="R5" s="289"/>
      <c r="S5" s="290"/>
      <c r="U5" s="287" t="s">
        <v>201</v>
      </c>
      <c r="V5" s="289" t="s">
        <v>202</v>
      </c>
      <c r="W5" s="289"/>
      <c r="X5" s="289"/>
      <c r="Y5" s="289"/>
      <c r="Z5" s="289"/>
      <c r="AA5" s="290"/>
      <c r="AB5" s="289" t="s">
        <v>203</v>
      </c>
      <c r="AC5" s="289"/>
      <c r="AD5" s="289"/>
      <c r="AE5" s="289"/>
      <c r="AF5" s="289"/>
      <c r="AG5" s="289"/>
      <c r="AH5" s="291" t="s">
        <v>204</v>
      </c>
      <c r="AI5" s="289"/>
      <c r="AJ5" s="289"/>
      <c r="AK5" s="289"/>
      <c r="AL5" s="289"/>
      <c r="AM5" s="290"/>
      <c r="AN5" s="289" t="s">
        <v>205</v>
      </c>
      <c r="AO5" s="289"/>
      <c r="AP5" s="289"/>
      <c r="AQ5" s="289"/>
      <c r="AR5" s="289"/>
      <c r="AS5" s="290"/>
      <c r="AT5" s="289" t="s">
        <v>206</v>
      </c>
      <c r="AU5" s="289"/>
      <c r="AV5" s="289"/>
      <c r="AW5" s="289"/>
      <c r="AX5" s="289"/>
      <c r="AY5" s="289"/>
      <c r="AZ5" s="291" t="s">
        <v>207</v>
      </c>
      <c r="BA5" s="289"/>
      <c r="BB5" s="289"/>
      <c r="BC5" s="290"/>
    </row>
    <row r="6" spans="1:55" ht="22.5" customHeight="1" thickBot="1">
      <c r="A6" s="288"/>
      <c r="B6" s="284" t="s">
        <v>208</v>
      </c>
      <c r="C6" s="285"/>
      <c r="D6" s="282" t="s">
        <v>209</v>
      </c>
      <c r="E6" s="285"/>
      <c r="F6" s="282" t="s">
        <v>210</v>
      </c>
      <c r="G6" s="283"/>
      <c r="H6" s="284" t="s">
        <v>208</v>
      </c>
      <c r="I6" s="285"/>
      <c r="J6" s="282" t="s">
        <v>209</v>
      </c>
      <c r="K6" s="285"/>
      <c r="L6" s="282" t="s">
        <v>210</v>
      </c>
      <c r="M6" s="283"/>
      <c r="N6" s="284" t="s">
        <v>208</v>
      </c>
      <c r="O6" s="285"/>
      <c r="P6" s="282" t="s">
        <v>209</v>
      </c>
      <c r="Q6" s="285"/>
      <c r="R6" s="282" t="s">
        <v>210</v>
      </c>
      <c r="S6" s="283"/>
      <c r="U6" s="288"/>
      <c r="V6" s="284" t="s">
        <v>208</v>
      </c>
      <c r="W6" s="285"/>
      <c r="X6" s="282" t="s">
        <v>209</v>
      </c>
      <c r="Y6" s="285"/>
      <c r="Z6" s="282" t="s">
        <v>210</v>
      </c>
      <c r="AA6" s="283"/>
      <c r="AB6" s="284" t="s">
        <v>208</v>
      </c>
      <c r="AC6" s="285"/>
      <c r="AD6" s="282" t="s">
        <v>209</v>
      </c>
      <c r="AE6" s="285"/>
      <c r="AF6" s="282" t="s">
        <v>210</v>
      </c>
      <c r="AG6" s="283"/>
      <c r="AH6" s="284" t="s">
        <v>208</v>
      </c>
      <c r="AI6" s="285"/>
      <c r="AJ6" s="282" t="s">
        <v>209</v>
      </c>
      <c r="AK6" s="285"/>
      <c r="AL6" s="282" t="s">
        <v>210</v>
      </c>
      <c r="AM6" s="283"/>
      <c r="AN6" s="284" t="s">
        <v>208</v>
      </c>
      <c r="AO6" s="285"/>
      <c r="AP6" s="282" t="s">
        <v>209</v>
      </c>
      <c r="AQ6" s="285"/>
      <c r="AR6" s="282" t="s">
        <v>210</v>
      </c>
      <c r="AS6" s="283"/>
      <c r="AT6" s="292" t="s">
        <v>208</v>
      </c>
      <c r="AU6" s="285"/>
      <c r="AV6" s="282" t="s">
        <v>209</v>
      </c>
      <c r="AW6" s="285"/>
      <c r="AX6" s="282" t="s">
        <v>210</v>
      </c>
      <c r="AY6" s="283"/>
      <c r="AZ6" s="284" t="s">
        <v>211</v>
      </c>
      <c r="BA6" s="285"/>
      <c r="BB6" s="282" t="s">
        <v>212</v>
      </c>
      <c r="BC6" s="283"/>
    </row>
    <row r="7" spans="1:55" ht="16.5" thickTop="1">
      <c r="A7" s="131">
        <v>1</v>
      </c>
      <c r="B7" s="132" t="s">
        <v>29</v>
      </c>
      <c r="C7" s="133" t="s">
        <v>50</v>
      </c>
      <c r="D7" s="134" t="s">
        <v>43</v>
      </c>
      <c r="E7" s="133" t="s">
        <v>41</v>
      </c>
      <c r="F7" s="134" t="s">
        <v>8</v>
      </c>
      <c r="G7" s="135" t="s">
        <v>12</v>
      </c>
      <c r="H7" s="132" t="s">
        <v>44</v>
      </c>
      <c r="I7" s="133" t="s">
        <v>42</v>
      </c>
      <c r="J7" s="134" t="s">
        <v>32</v>
      </c>
      <c r="K7" s="133" t="s">
        <v>29</v>
      </c>
      <c r="L7" s="134" t="s">
        <v>45</v>
      </c>
      <c r="M7" s="135" t="s">
        <v>43</v>
      </c>
      <c r="N7" s="132" t="s">
        <v>34</v>
      </c>
      <c r="O7" s="133" t="s">
        <v>8</v>
      </c>
      <c r="P7" s="134" t="s">
        <v>46</v>
      </c>
      <c r="Q7" s="133" t="s">
        <v>44</v>
      </c>
      <c r="R7" s="134" t="s">
        <v>37</v>
      </c>
      <c r="S7" s="135" t="s">
        <v>32</v>
      </c>
      <c r="U7" s="131">
        <v>1</v>
      </c>
      <c r="V7" s="132">
        <v>2</v>
      </c>
      <c r="W7" s="133">
        <v>17</v>
      </c>
      <c r="X7" s="134">
        <v>11</v>
      </c>
      <c r="Y7" s="133">
        <v>9</v>
      </c>
      <c r="Z7" s="134">
        <v>3</v>
      </c>
      <c r="AA7" s="135">
        <v>1</v>
      </c>
      <c r="AB7" s="132">
        <v>12</v>
      </c>
      <c r="AC7" s="133">
        <v>10</v>
      </c>
      <c r="AD7" s="134">
        <v>4</v>
      </c>
      <c r="AE7" s="133">
        <v>2</v>
      </c>
      <c r="AF7" s="134">
        <v>13</v>
      </c>
      <c r="AG7" s="135">
        <v>11</v>
      </c>
      <c r="AH7" s="132">
        <v>5</v>
      </c>
      <c r="AI7" s="133">
        <v>3</v>
      </c>
      <c r="AJ7" s="134">
        <v>14</v>
      </c>
      <c r="AK7" s="133">
        <v>12</v>
      </c>
      <c r="AL7" s="134">
        <v>6</v>
      </c>
      <c r="AM7" s="135">
        <v>4</v>
      </c>
      <c r="AN7" s="132">
        <v>15</v>
      </c>
      <c r="AO7" s="133">
        <v>13</v>
      </c>
      <c r="AP7" s="134">
        <v>7</v>
      </c>
      <c r="AQ7" s="133">
        <v>5</v>
      </c>
      <c r="AR7" s="134">
        <v>16</v>
      </c>
      <c r="AS7" s="135">
        <v>14</v>
      </c>
      <c r="AT7" s="132">
        <v>8</v>
      </c>
      <c r="AU7" s="133">
        <v>6</v>
      </c>
      <c r="AV7" s="134">
        <v>17</v>
      </c>
      <c r="AW7" s="133">
        <v>15</v>
      </c>
      <c r="AX7" s="134">
        <v>9</v>
      </c>
      <c r="AY7" s="135">
        <v>7</v>
      </c>
      <c r="AZ7" s="132">
        <v>1</v>
      </c>
      <c r="BA7" s="133">
        <v>16</v>
      </c>
      <c r="BB7" s="134">
        <v>10</v>
      </c>
      <c r="BC7" s="135">
        <v>8</v>
      </c>
    </row>
    <row r="8" spans="1:55" ht="15.75">
      <c r="A8" s="136">
        <v>2</v>
      </c>
      <c r="B8" s="137" t="s">
        <v>8</v>
      </c>
      <c r="C8" s="138" t="s">
        <v>48</v>
      </c>
      <c r="D8" s="139" t="s">
        <v>44</v>
      </c>
      <c r="E8" s="138" t="s">
        <v>40</v>
      </c>
      <c r="F8" s="139" t="s">
        <v>32</v>
      </c>
      <c r="G8" s="47" t="s">
        <v>50</v>
      </c>
      <c r="H8" s="137" t="s">
        <v>45</v>
      </c>
      <c r="I8" s="138" t="s">
        <v>41</v>
      </c>
      <c r="J8" s="139" t="s">
        <v>34</v>
      </c>
      <c r="K8" s="138" t="s">
        <v>12</v>
      </c>
      <c r="L8" s="139" t="s">
        <v>46</v>
      </c>
      <c r="M8" s="47" t="s">
        <v>42</v>
      </c>
      <c r="N8" s="137" t="s">
        <v>37</v>
      </c>
      <c r="O8" s="138" t="s">
        <v>29</v>
      </c>
      <c r="P8" s="139" t="s">
        <v>47</v>
      </c>
      <c r="Q8" s="138" t="s">
        <v>43</v>
      </c>
      <c r="R8" s="139" t="s">
        <v>39</v>
      </c>
      <c r="S8" s="47" t="s">
        <v>8</v>
      </c>
      <c r="U8" s="136">
        <v>2</v>
      </c>
      <c r="V8" s="137">
        <v>3</v>
      </c>
      <c r="W8" s="138">
        <v>16</v>
      </c>
      <c r="X8" s="139">
        <v>12</v>
      </c>
      <c r="Y8" s="138">
        <v>8</v>
      </c>
      <c r="Z8" s="139">
        <v>4</v>
      </c>
      <c r="AA8" s="47">
        <v>17</v>
      </c>
      <c r="AB8" s="137">
        <v>13</v>
      </c>
      <c r="AC8" s="138">
        <v>9</v>
      </c>
      <c r="AD8" s="139">
        <v>5</v>
      </c>
      <c r="AE8" s="138">
        <v>1</v>
      </c>
      <c r="AF8" s="139">
        <v>14</v>
      </c>
      <c r="AG8" s="47">
        <v>10</v>
      </c>
      <c r="AH8" s="137">
        <v>6</v>
      </c>
      <c r="AI8" s="138">
        <v>2</v>
      </c>
      <c r="AJ8" s="139">
        <v>15</v>
      </c>
      <c r="AK8" s="138">
        <v>11</v>
      </c>
      <c r="AL8" s="139">
        <v>7</v>
      </c>
      <c r="AM8" s="47">
        <v>3</v>
      </c>
      <c r="AN8" s="137">
        <v>16</v>
      </c>
      <c r="AO8" s="138">
        <v>12</v>
      </c>
      <c r="AP8" s="139">
        <v>8</v>
      </c>
      <c r="AQ8" s="138">
        <v>4</v>
      </c>
      <c r="AR8" s="139">
        <v>17</v>
      </c>
      <c r="AS8" s="47">
        <v>13</v>
      </c>
      <c r="AT8" s="137">
        <v>9</v>
      </c>
      <c r="AU8" s="138">
        <v>5</v>
      </c>
      <c r="AV8" s="139">
        <v>1</v>
      </c>
      <c r="AW8" s="138">
        <v>14</v>
      </c>
      <c r="AX8" s="139">
        <v>10</v>
      </c>
      <c r="AY8" s="47">
        <v>6</v>
      </c>
      <c r="AZ8" s="137">
        <v>2</v>
      </c>
      <c r="BA8" s="138">
        <v>15</v>
      </c>
      <c r="BB8" s="139">
        <v>11</v>
      </c>
      <c r="BC8" s="47">
        <v>7</v>
      </c>
    </row>
    <row r="9" spans="1:55" ht="15.75">
      <c r="A9" s="136">
        <v>3</v>
      </c>
      <c r="B9" s="137" t="s">
        <v>32</v>
      </c>
      <c r="C9" s="138" t="s">
        <v>47</v>
      </c>
      <c r="D9" s="139" t="s">
        <v>45</v>
      </c>
      <c r="E9" s="138" t="s">
        <v>39</v>
      </c>
      <c r="F9" s="139" t="s">
        <v>34</v>
      </c>
      <c r="G9" s="47" t="s">
        <v>48</v>
      </c>
      <c r="H9" s="137" t="s">
        <v>46</v>
      </c>
      <c r="I9" s="138" t="s">
        <v>40</v>
      </c>
      <c r="J9" s="139" t="s">
        <v>37</v>
      </c>
      <c r="K9" s="138" t="s">
        <v>50</v>
      </c>
      <c r="L9" s="139" t="s">
        <v>47</v>
      </c>
      <c r="M9" s="47" t="s">
        <v>41</v>
      </c>
      <c r="N9" s="137" t="s">
        <v>39</v>
      </c>
      <c r="O9" s="138" t="s">
        <v>12</v>
      </c>
      <c r="P9" s="139" t="s">
        <v>48</v>
      </c>
      <c r="Q9" s="138" t="s">
        <v>42</v>
      </c>
      <c r="R9" s="139" t="s">
        <v>40</v>
      </c>
      <c r="S9" s="47" t="s">
        <v>29</v>
      </c>
      <c r="U9" s="136">
        <v>3</v>
      </c>
      <c r="V9" s="137">
        <v>4</v>
      </c>
      <c r="W9" s="138">
        <v>15</v>
      </c>
      <c r="X9" s="139">
        <v>13</v>
      </c>
      <c r="Y9" s="138">
        <v>7</v>
      </c>
      <c r="Z9" s="139">
        <v>5</v>
      </c>
      <c r="AA9" s="47">
        <v>16</v>
      </c>
      <c r="AB9" s="137">
        <v>14</v>
      </c>
      <c r="AC9" s="138">
        <v>8</v>
      </c>
      <c r="AD9" s="139">
        <v>6</v>
      </c>
      <c r="AE9" s="138">
        <v>17</v>
      </c>
      <c r="AF9" s="139">
        <v>15</v>
      </c>
      <c r="AG9" s="47">
        <v>9</v>
      </c>
      <c r="AH9" s="137">
        <v>7</v>
      </c>
      <c r="AI9" s="138">
        <v>1</v>
      </c>
      <c r="AJ9" s="139">
        <v>16</v>
      </c>
      <c r="AK9" s="138">
        <v>10</v>
      </c>
      <c r="AL9" s="139">
        <v>8</v>
      </c>
      <c r="AM9" s="47">
        <v>2</v>
      </c>
      <c r="AN9" s="137">
        <v>17</v>
      </c>
      <c r="AO9" s="138">
        <v>11</v>
      </c>
      <c r="AP9" s="139">
        <v>9</v>
      </c>
      <c r="AQ9" s="138">
        <v>3</v>
      </c>
      <c r="AR9" s="139">
        <v>1</v>
      </c>
      <c r="AS9" s="47">
        <v>12</v>
      </c>
      <c r="AT9" s="137">
        <v>10</v>
      </c>
      <c r="AU9" s="138">
        <v>4</v>
      </c>
      <c r="AV9" s="139">
        <v>2</v>
      </c>
      <c r="AW9" s="138">
        <v>13</v>
      </c>
      <c r="AX9" s="139">
        <v>11</v>
      </c>
      <c r="AY9" s="47">
        <v>5</v>
      </c>
      <c r="AZ9" s="137">
        <v>3</v>
      </c>
      <c r="BA9" s="138">
        <v>14</v>
      </c>
      <c r="BB9" s="139">
        <v>12</v>
      </c>
      <c r="BC9" s="47">
        <v>6</v>
      </c>
    </row>
    <row r="10" spans="1:55" ht="15.75">
      <c r="A10" s="136">
        <v>4</v>
      </c>
      <c r="B10" s="137" t="s">
        <v>34</v>
      </c>
      <c r="C10" s="138" t="s">
        <v>46</v>
      </c>
      <c r="D10" s="139" t="s">
        <v>46</v>
      </c>
      <c r="E10" s="138" t="s">
        <v>37</v>
      </c>
      <c r="F10" s="139" t="s">
        <v>37</v>
      </c>
      <c r="G10" s="47" t="s">
        <v>47</v>
      </c>
      <c r="H10" s="137" t="s">
        <v>47</v>
      </c>
      <c r="I10" s="138" t="s">
        <v>39</v>
      </c>
      <c r="J10" s="139" t="s">
        <v>39</v>
      </c>
      <c r="K10" s="138" t="s">
        <v>48</v>
      </c>
      <c r="L10" s="139" t="s">
        <v>48</v>
      </c>
      <c r="M10" s="47" t="s">
        <v>40</v>
      </c>
      <c r="N10" s="137" t="s">
        <v>40</v>
      </c>
      <c r="O10" s="138" t="s">
        <v>50</v>
      </c>
      <c r="P10" s="139" t="s">
        <v>50</v>
      </c>
      <c r="Q10" s="138" t="s">
        <v>41</v>
      </c>
      <c r="R10" s="139" t="s">
        <v>41</v>
      </c>
      <c r="S10" s="47" t="s">
        <v>12</v>
      </c>
      <c r="U10" s="136">
        <v>4</v>
      </c>
      <c r="V10" s="137">
        <v>5</v>
      </c>
      <c r="W10" s="138">
        <v>14</v>
      </c>
      <c r="X10" s="139">
        <v>14</v>
      </c>
      <c r="Y10" s="138">
        <v>6</v>
      </c>
      <c r="Z10" s="139">
        <v>6</v>
      </c>
      <c r="AA10" s="47">
        <v>15</v>
      </c>
      <c r="AB10" s="137">
        <v>15</v>
      </c>
      <c r="AC10" s="138">
        <v>7</v>
      </c>
      <c r="AD10" s="139">
        <v>7</v>
      </c>
      <c r="AE10" s="138">
        <v>16</v>
      </c>
      <c r="AF10" s="139">
        <v>16</v>
      </c>
      <c r="AG10" s="47">
        <v>8</v>
      </c>
      <c r="AH10" s="137">
        <v>8</v>
      </c>
      <c r="AI10" s="138">
        <v>17</v>
      </c>
      <c r="AJ10" s="139">
        <v>17</v>
      </c>
      <c r="AK10" s="138">
        <v>9</v>
      </c>
      <c r="AL10" s="139">
        <v>9</v>
      </c>
      <c r="AM10" s="47">
        <v>1</v>
      </c>
      <c r="AN10" s="137">
        <v>1</v>
      </c>
      <c r="AO10" s="138">
        <v>10</v>
      </c>
      <c r="AP10" s="139">
        <v>10</v>
      </c>
      <c r="AQ10" s="138">
        <v>2</v>
      </c>
      <c r="AR10" s="139">
        <v>2</v>
      </c>
      <c r="AS10" s="47">
        <v>11</v>
      </c>
      <c r="AT10" s="137">
        <v>11</v>
      </c>
      <c r="AU10" s="138">
        <v>3</v>
      </c>
      <c r="AV10" s="139">
        <v>3</v>
      </c>
      <c r="AW10" s="138">
        <v>12</v>
      </c>
      <c r="AX10" s="139">
        <v>12</v>
      </c>
      <c r="AY10" s="47">
        <v>4</v>
      </c>
      <c r="AZ10" s="137">
        <v>4</v>
      </c>
      <c r="BA10" s="138">
        <v>13</v>
      </c>
      <c r="BB10" s="139">
        <v>13</v>
      </c>
      <c r="BC10" s="47">
        <v>5</v>
      </c>
    </row>
    <row r="11" spans="1:55" ht="15.75">
      <c r="A11" s="136">
        <v>5</v>
      </c>
      <c r="B11" s="137" t="s">
        <v>37</v>
      </c>
      <c r="C11" s="138" t="s">
        <v>45</v>
      </c>
      <c r="D11" s="139" t="s">
        <v>47</v>
      </c>
      <c r="E11" s="138" t="s">
        <v>34</v>
      </c>
      <c r="F11" s="139" t="s">
        <v>39</v>
      </c>
      <c r="G11" s="47" t="s">
        <v>46</v>
      </c>
      <c r="H11" s="137" t="s">
        <v>48</v>
      </c>
      <c r="I11" s="138" t="s">
        <v>37</v>
      </c>
      <c r="J11" s="139" t="s">
        <v>40</v>
      </c>
      <c r="K11" s="138" t="s">
        <v>47</v>
      </c>
      <c r="L11" s="139" t="s">
        <v>50</v>
      </c>
      <c r="M11" s="47" t="s">
        <v>39</v>
      </c>
      <c r="N11" s="137" t="s">
        <v>41</v>
      </c>
      <c r="O11" s="138" t="s">
        <v>48</v>
      </c>
      <c r="P11" s="139" t="s">
        <v>12</v>
      </c>
      <c r="Q11" s="138" t="s">
        <v>40</v>
      </c>
      <c r="R11" s="139" t="s">
        <v>42</v>
      </c>
      <c r="S11" s="47" t="s">
        <v>50</v>
      </c>
      <c r="U11" s="136">
        <v>5</v>
      </c>
      <c r="V11" s="137">
        <v>6</v>
      </c>
      <c r="W11" s="138">
        <v>13</v>
      </c>
      <c r="X11" s="139">
        <v>15</v>
      </c>
      <c r="Y11" s="138">
        <v>5</v>
      </c>
      <c r="Z11" s="139">
        <v>7</v>
      </c>
      <c r="AA11" s="47">
        <v>14</v>
      </c>
      <c r="AB11" s="137">
        <v>16</v>
      </c>
      <c r="AC11" s="138">
        <v>6</v>
      </c>
      <c r="AD11" s="139">
        <v>8</v>
      </c>
      <c r="AE11" s="138">
        <v>15</v>
      </c>
      <c r="AF11" s="139">
        <v>17</v>
      </c>
      <c r="AG11" s="47">
        <v>7</v>
      </c>
      <c r="AH11" s="137">
        <v>9</v>
      </c>
      <c r="AI11" s="138">
        <v>16</v>
      </c>
      <c r="AJ11" s="139">
        <v>1</v>
      </c>
      <c r="AK11" s="138">
        <v>8</v>
      </c>
      <c r="AL11" s="139">
        <v>10</v>
      </c>
      <c r="AM11" s="47">
        <v>17</v>
      </c>
      <c r="AN11" s="137">
        <v>2</v>
      </c>
      <c r="AO11" s="138">
        <v>9</v>
      </c>
      <c r="AP11" s="139">
        <v>11</v>
      </c>
      <c r="AQ11" s="138">
        <v>1</v>
      </c>
      <c r="AR11" s="139">
        <v>3</v>
      </c>
      <c r="AS11" s="47">
        <v>10</v>
      </c>
      <c r="AT11" s="137">
        <v>12</v>
      </c>
      <c r="AU11" s="138">
        <v>2</v>
      </c>
      <c r="AV11" s="139">
        <v>4</v>
      </c>
      <c r="AW11" s="138">
        <v>11</v>
      </c>
      <c r="AX11" s="139">
        <v>13</v>
      </c>
      <c r="AY11" s="47">
        <v>3</v>
      </c>
      <c r="AZ11" s="137">
        <v>5</v>
      </c>
      <c r="BA11" s="138">
        <v>12</v>
      </c>
      <c r="BB11" s="139">
        <v>14</v>
      </c>
      <c r="BC11" s="47">
        <v>4</v>
      </c>
    </row>
    <row r="12" spans="1:55" ht="15.75">
      <c r="A12" s="136">
        <v>6</v>
      </c>
      <c r="B12" s="137" t="s">
        <v>39</v>
      </c>
      <c r="C12" s="138" t="s">
        <v>44</v>
      </c>
      <c r="D12" s="139" t="s">
        <v>48</v>
      </c>
      <c r="E12" s="138" t="s">
        <v>32</v>
      </c>
      <c r="F12" s="139" t="s">
        <v>40</v>
      </c>
      <c r="G12" s="47" t="s">
        <v>45</v>
      </c>
      <c r="H12" s="137" t="s">
        <v>50</v>
      </c>
      <c r="I12" s="138" t="s">
        <v>34</v>
      </c>
      <c r="J12" s="139" t="s">
        <v>41</v>
      </c>
      <c r="K12" s="138" t="s">
        <v>46</v>
      </c>
      <c r="L12" s="139" t="s">
        <v>12</v>
      </c>
      <c r="M12" s="47" t="s">
        <v>37</v>
      </c>
      <c r="N12" s="137" t="s">
        <v>42</v>
      </c>
      <c r="O12" s="138" t="s">
        <v>47</v>
      </c>
      <c r="P12" s="139" t="s">
        <v>29</v>
      </c>
      <c r="Q12" s="138" t="s">
        <v>39</v>
      </c>
      <c r="R12" s="139" t="s">
        <v>43</v>
      </c>
      <c r="S12" s="47" t="s">
        <v>48</v>
      </c>
      <c r="U12" s="136">
        <v>6</v>
      </c>
      <c r="V12" s="137">
        <v>7</v>
      </c>
      <c r="W12" s="138">
        <v>12</v>
      </c>
      <c r="X12" s="139">
        <v>16</v>
      </c>
      <c r="Y12" s="138">
        <v>4</v>
      </c>
      <c r="Z12" s="139">
        <v>8</v>
      </c>
      <c r="AA12" s="47">
        <v>13</v>
      </c>
      <c r="AB12" s="137">
        <v>17</v>
      </c>
      <c r="AC12" s="138">
        <v>5</v>
      </c>
      <c r="AD12" s="139">
        <v>9</v>
      </c>
      <c r="AE12" s="138">
        <v>14</v>
      </c>
      <c r="AF12" s="139">
        <v>1</v>
      </c>
      <c r="AG12" s="47">
        <v>6</v>
      </c>
      <c r="AH12" s="137">
        <v>10</v>
      </c>
      <c r="AI12" s="138">
        <v>15</v>
      </c>
      <c r="AJ12" s="139">
        <v>2</v>
      </c>
      <c r="AK12" s="138">
        <v>7</v>
      </c>
      <c r="AL12" s="139">
        <v>11</v>
      </c>
      <c r="AM12" s="47">
        <v>16</v>
      </c>
      <c r="AN12" s="137">
        <v>3</v>
      </c>
      <c r="AO12" s="138">
        <v>8</v>
      </c>
      <c r="AP12" s="139">
        <v>12</v>
      </c>
      <c r="AQ12" s="138">
        <v>17</v>
      </c>
      <c r="AR12" s="139">
        <v>4</v>
      </c>
      <c r="AS12" s="47">
        <v>9</v>
      </c>
      <c r="AT12" s="137">
        <v>13</v>
      </c>
      <c r="AU12" s="138">
        <v>1</v>
      </c>
      <c r="AV12" s="139">
        <v>5</v>
      </c>
      <c r="AW12" s="138">
        <v>10</v>
      </c>
      <c r="AX12" s="139">
        <v>14</v>
      </c>
      <c r="AY12" s="47">
        <v>2</v>
      </c>
      <c r="AZ12" s="137">
        <v>6</v>
      </c>
      <c r="BA12" s="138">
        <v>11</v>
      </c>
      <c r="BB12" s="139">
        <v>15</v>
      </c>
      <c r="BC12" s="47">
        <v>3</v>
      </c>
    </row>
    <row r="13" spans="1:55" ht="15.75">
      <c r="A13" s="136">
        <v>7</v>
      </c>
      <c r="B13" s="137" t="s">
        <v>40</v>
      </c>
      <c r="C13" s="138" t="s">
        <v>43</v>
      </c>
      <c r="D13" s="139" t="s">
        <v>50</v>
      </c>
      <c r="E13" s="138" t="s">
        <v>8</v>
      </c>
      <c r="F13" s="139" t="s">
        <v>41</v>
      </c>
      <c r="G13" s="47" t="s">
        <v>44</v>
      </c>
      <c r="H13" s="137" t="s">
        <v>12</v>
      </c>
      <c r="I13" s="138" t="s">
        <v>32</v>
      </c>
      <c r="J13" s="139" t="s">
        <v>42</v>
      </c>
      <c r="K13" s="138" t="s">
        <v>45</v>
      </c>
      <c r="L13" s="139" t="s">
        <v>29</v>
      </c>
      <c r="M13" s="47" t="s">
        <v>34</v>
      </c>
      <c r="N13" s="137" t="s">
        <v>43</v>
      </c>
      <c r="O13" s="138" t="s">
        <v>46</v>
      </c>
      <c r="P13" s="139" t="s">
        <v>8</v>
      </c>
      <c r="Q13" s="138" t="s">
        <v>37</v>
      </c>
      <c r="R13" s="139" t="s">
        <v>44</v>
      </c>
      <c r="S13" s="47" t="s">
        <v>47</v>
      </c>
      <c r="U13" s="136">
        <v>7</v>
      </c>
      <c r="V13" s="137">
        <v>8</v>
      </c>
      <c r="W13" s="138">
        <v>11</v>
      </c>
      <c r="X13" s="139">
        <v>17</v>
      </c>
      <c r="Y13" s="138">
        <v>3</v>
      </c>
      <c r="Z13" s="139">
        <v>9</v>
      </c>
      <c r="AA13" s="47">
        <v>12</v>
      </c>
      <c r="AB13" s="137">
        <v>1</v>
      </c>
      <c r="AC13" s="138">
        <v>4</v>
      </c>
      <c r="AD13" s="139">
        <v>10</v>
      </c>
      <c r="AE13" s="138">
        <v>13</v>
      </c>
      <c r="AF13" s="139">
        <v>2</v>
      </c>
      <c r="AG13" s="47">
        <v>5</v>
      </c>
      <c r="AH13" s="137">
        <v>11</v>
      </c>
      <c r="AI13" s="138">
        <v>14</v>
      </c>
      <c r="AJ13" s="139">
        <v>3</v>
      </c>
      <c r="AK13" s="138">
        <v>6</v>
      </c>
      <c r="AL13" s="139">
        <v>12</v>
      </c>
      <c r="AM13" s="47">
        <v>15</v>
      </c>
      <c r="AN13" s="137">
        <v>4</v>
      </c>
      <c r="AO13" s="138">
        <v>7</v>
      </c>
      <c r="AP13" s="139">
        <v>13</v>
      </c>
      <c r="AQ13" s="138">
        <v>16</v>
      </c>
      <c r="AR13" s="139">
        <v>5</v>
      </c>
      <c r="AS13" s="47">
        <v>8</v>
      </c>
      <c r="AT13" s="137">
        <v>14</v>
      </c>
      <c r="AU13" s="138">
        <v>17</v>
      </c>
      <c r="AV13" s="139">
        <v>6</v>
      </c>
      <c r="AW13" s="138">
        <v>9</v>
      </c>
      <c r="AX13" s="139">
        <v>15</v>
      </c>
      <c r="AY13" s="47">
        <v>1</v>
      </c>
      <c r="AZ13" s="137">
        <v>7</v>
      </c>
      <c r="BA13" s="138">
        <v>10</v>
      </c>
      <c r="BB13" s="139">
        <v>16</v>
      </c>
      <c r="BC13" s="47">
        <v>2</v>
      </c>
    </row>
    <row r="14" spans="1:55" ht="15.75">
      <c r="A14" s="136">
        <v>8</v>
      </c>
      <c r="B14" s="137" t="s">
        <v>41</v>
      </c>
      <c r="C14" s="138" t="s">
        <v>42</v>
      </c>
      <c r="D14" s="139" t="s">
        <v>12</v>
      </c>
      <c r="E14" s="138" t="s">
        <v>29</v>
      </c>
      <c r="F14" s="139" t="s">
        <v>42</v>
      </c>
      <c r="G14" s="47" t="s">
        <v>43</v>
      </c>
      <c r="H14" s="137" t="s">
        <v>29</v>
      </c>
      <c r="I14" s="138" t="s">
        <v>8</v>
      </c>
      <c r="J14" s="139" t="s">
        <v>43</v>
      </c>
      <c r="K14" s="138" t="s">
        <v>44</v>
      </c>
      <c r="L14" s="139" t="s">
        <v>8</v>
      </c>
      <c r="M14" s="47" t="s">
        <v>32</v>
      </c>
      <c r="N14" s="137" t="s">
        <v>44</v>
      </c>
      <c r="O14" s="138" t="s">
        <v>45</v>
      </c>
      <c r="P14" s="139" t="s">
        <v>32</v>
      </c>
      <c r="Q14" s="138" t="s">
        <v>34</v>
      </c>
      <c r="R14" s="139" t="s">
        <v>45</v>
      </c>
      <c r="S14" s="47" t="s">
        <v>46</v>
      </c>
      <c r="U14" s="136">
        <v>8</v>
      </c>
      <c r="V14" s="137">
        <v>9</v>
      </c>
      <c r="W14" s="138">
        <v>10</v>
      </c>
      <c r="X14" s="139">
        <v>1</v>
      </c>
      <c r="Y14" s="138">
        <v>2</v>
      </c>
      <c r="Z14" s="139">
        <v>10</v>
      </c>
      <c r="AA14" s="47">
        <v>11</v>
      </c>
      <c r="AB14" s="137">
        <v>2</v>
      </c>
      <c r="AC14" s="138">
        <v>3</v>
      </c>
      <c r="AD14" s="139">
        <v>11</v>
      </c>
      <c r="AE14" s="138">
        <v>12</v>
      </c>
      <c r="AF14" s="139">
        <v>3</v>
      </c>
      <c r="AG14" s="47">
        <v>4</v>
      </c>
      <c r="AH14" s="137">
        <v>12</v>
      </c>
      <c r="AI14" s="138">
        <v>13</v>
      </c>
      <c r="AJ14" s="139">
        <v>4</v>
      </c>
      <c r="AK14" s="138">
        <v>5</v>
      </c>
      <c r="AL14" s="139">
        <v>13</v>
      </c>
      <c r="AM14" s="47">
        <v>14</v>
      </c>
      <c r="AN14" s="137">
        <v>5</v>
      </c>
      <c r="AO14" s="138">
        <v>6</v>
      </c>
      <c r="AP14" s="139">
        <v>14</v>
      </c>
      <c r="AQ14" s="138">
        <v>15</v>
      </c>
      <c r="AR14" s="139">
        <v>6</v>
      </c>
      <c r="AS14" s="47">
        <v>7</v>
      </c>
      <c r="AT14" s="137">
        <v>15</v>
      </c>
      <c r="AU14" s="138">
        <v>16</v>
      </c>
      <c r="AV14" s="139">
        <v>7</v>
      </c>
      <c r="AW14" s="138">
        <v>8</v>
      </c>
      <c r="AX14" s="139">
        <v>16</v>
      </c>
      <c r="AY14" s="47">
        <v>17</v>
      </c>
      <c r="AZ14" s="137">
        <v>8</v>
      </c>
      <c r="BA14" s="138">
        <v>9</v>
      </c>
      <c r="BB14" s="139">
        <v>17</v>
      </c>
      <c r="BC14" s="47">
        <v>1</v>
      </c>
    </row>
    <row r="15" spans="1:55" ht="16.5" thickBot="1">
      <c r="A15" s="140" t="s">
        <v>213</v>
      </c>
      <c r="B15" s="278" t="s">
        <v>12</v>
      </c>
      <c r="C15" s="279"/>
      <c r="D15" s="280" t="s">
        <v>42</v>
      </c>
      <c r="E15" s="279"/>
      <c r="F15" s="280" t="s">
        <v>29</v>
      </c>
      <c r="G15" s="281"/>
      <c r="H15" s="278" t="s">
        <v>43</v>
      </c>
      <c r="I15" s="279"/>
      <c r="J15" s="280" t="s">
        <v>8</v>
      </c>
      <c r="K15" s="279"/>
      <c r="L15" s="280" t="s">
        <v>44</v>
      </c>
      <c r="M15" s="281"/>
      <c r="N15" s="278" t="s">
        <v>32</v>
      </c>
      <c r="O15" s="279"/>
      <c r="P15" s="280" t="s">
        <v>45</v>
      </c>
      <c r="Q15" s="279"/>
      <c r="R15" s="280" t="s">
        <v>34</v>
      </c>
      <c r="S15" s="281"/>
      <c r="U15" s="140" t="s">
        <v>213</v>
      </c>
      <c r="V15" s="278">
        <v>1</v>
      </c>
      <c r="W15" s="279"/>
      <c r="X15" s="280">
        <v>10</v>
      </c>
      <c r="Y15" s="279"/>
      <c r="Z15" s="280">
        <v>2</v>
      </c>
      <c r="AA15" s="281"/>
      <c r="AB15" s="278">
        <v>11</v>
      </c>
      <c r="AC15" s="279"/>
      <c r="AD15" s="280">
        <v>3</v>
      </c>
      <c r="AE15" s="279"/>
      <c r="AF15" s="280">
        <v>12</v>
      </c>
      <c r="AG15" s="281"/>
      <c r="AH15" s="278">
        <v>4</v>
      </c>
      <c r="AI15" s="279"/>
      <c r="AJ15" s="280">
        <v>13</v>
      </c>
      <c r="AK15" s="279"/>
      <c r="AL15" s="280">
        <v>5</v>
      </c>
      <c r="AM15" s="281"/>
      <c r="AN15" s="278">
        <v>14</v>
      </c>
      <c r="AO15" s="279"/>
      <c r="AP15" s="280">
        <v>6</v>
      </c>
      <c r="AQ15" s="279"/>
      <c r="AR15" s="280">
        <v>15</v>
      </c>
      <c r="AS15" s="281"/>
      <c r="AT15" s="278">
        <v>7</v>
      </c>
      <c r="AU15" s="279"/>
      <c r="AV15" s="280">
        <v>16</v>
      </c>
      <c r="AW15" s="279"/>
      <c r="AX15" s="280">
        <v>8</v>
      </c>
      <c r="AY15" s="281"/>
      <c r="AZ15" s="286">
        <v>17</v>
      </c>
      <c r="BA15" s="279"/>
      <c r="BB15" s="280">
        <v>9</v>
      </c>
      <c r="BC15" s="281"/>
    </row>
    <row r="16" spans="54:55" ht="16.5" thickTop="1">
      <c r="BB16"/>
      <c r="BC16"/>
    </row>
    <row r="17" ht="16.5" thickBot="1">
      <c r="U17"/>
    </row>
    <row r="18" spans="1:21" ht="22.5" customHeight="1" thickBot="1" thickTop="1">
      <c r="A18" s="287" t="s">
        <v>201</v>
      </c>
      <c r="B18" s="289" t="s">
        <v>205</v>
      </c>
      <c r="C18" s="289"/>
      <c r="D18" s="289"/>
      <c r="E18" s="289"/>
      <c r="F18" s="289"/>
      <c r="G18" s="290"/>
      <c r="H18" s="291" t="s">
        <v>206</v>
      </c>
      <c r="I18" s="289"/>
      <c r="J18" s="289"/>
      <c r="K18" s="289"/>
      <c r="L18" s="289"/>
      <c r="M18" s="290"/>
      <c r="O18" s="287" t="s">
        <v>201</v>
      </c>
      <c r="P18" s="291" t="s">
        <v>207</v>
      </c>
      <c r="Q18" s="289"/>
      <c r="R18" s="289"/>
      <c r="S18" s="290"/>
      <c r="U18"/>
    </row>
    <row r="19" spans="1:21" ht="22.5" customHeight="1" thickBot="1">
      <c r="A19" s="288"/>
      <c r="B19" s="284" t="s">
        <v>208</v>
      </c>
      <c r="C19" s="285"/>
      <c r="D19" s="282" t="s">
        <v>209</v>
      </c>
      <c r="E19" s="285"/>
      <c r="F19" s="282" t="s">
        <v>210</v>
      </c>
      <c r="G19" s="283"/>
      <c r="H19" s="284" t="s">
        <v>208</v>
      </c>
      <c r="I19" s="285"/>
      <c r="J19" s="282" t="s">
        <v>209</v>
      </c>
      <c r="K19" s="285"/>
      <c r="L19" s="282" t="s">
        <v>210</v>
      </c>
      <c r="M19" s="283"/>
      <c r="O19" s="288"/>
      <c r="P19" s="284" t="s">
        <v>211</v>
      </c>
      <c r="Q19" s="285"/>
      <c r="R19" s="282" t="s">
        <v>212</v>
      </c>
      <c r="S19" s="283"/>
      <c r="U19"/>
    </row>
    <row r="20" spans="1:21" ht="16.5" thickTop="1">
      <c r="A20" s="141">
        <v>1</v>
      </c>
      <c r="B20" s="132" t="s">
        <v>47</v>
      </c>
      <c r="C20" s="133" t="s">
        <v>45</v>
      </c>
      <c r="D20" s="134" t="s">
        <v>39</v>
      </c>
      <c r="E20" s="133" t="s">
        <v>34</v>
      </c>
      <c r="F20" s="134" t="s">
        <v>48</v>
      </c>
      <c r="G20" s="135" t="s">
        <v>46</v>
      </c>
      <c r="H20" s="132" t="s">
        <v>40</v>
      </c>
      <c r="I20" s="133" t="s">
        <v>37</v>
      </c>
      <c r="J20" s="134" t="s">
        <v>50</v>
      </c>
      <c r="K20" s="133" t="s">
        <v>47</v>
      </c>
      <c r="L20" s="134" t="s">
        <v>41</v>
      </c>
      <c r="M20" s="135" t="s">
        <v>39</v>
      </c>
      <c r="O20" s="141">
        <v>1</v>
      </c>
      <c r="P20" s="132" t="s">
        <v>12</v>
      </c>
      <c r="Q20" s="133" t="s">
        <v>48</v>
      </c>
      <c r="R20" s="134" t="s">
        <v>42</v>
      </c>
      <c r="S20" s="135" t="s">
        <v>40</v>
      </c>
      <c r="U20"/>
    </row>
    <row r="21" spans="1:21" ht="15.75">
      <c r="A21" s="136">
        <v>2</v>
      </c>
      <c r="B21" s="137" t="s">
        <v>48</v>
      </c>
      <c r="C21" s="138" t="s">
        <v>44</v>
      </c>
      <c r="D21" s="139" t="s">
        <v>40</v>
      </c>
      <c r="E21" s="138" t="s">
        <v>32</v>
      </c>
      <c r="F21" s="139" t="s">
        <v>50</v>
      </c>
      <c r="G21" s="47" t="s">
        <v>45</v>
      </c>
      <c r="H21" s="137" t="s">
        <v>41</v>
      </c>
      <c r="I21" s="138" t="s">
        <v>34</v>
      </c>
      <c r="J21" s="139" t="s">
        <v>12</v>
      </c>
      <c r="K21" s="138" t="s">
        <v>46</v>
      </c>
      <c r="L21" s="139" t="s">
        <v>42</v>
      </c>
      <c r="M21" s="47" t="s">
        <v>37</v>
      </c>
      <c r="O21" s="136">
        <v>2</v>
      </c>
      <c r="P21" s="137" t="s">
        <v>29</v>
      </c>
      <c r="Q21" s="138" t="s">
        <v>47</v>
      </c>
      <c r="R21" s="139" t="s">
        <v>43</v>
      </c>
      <c r="S21" s="47" t="s">
        <v>39</v>
      </c>
      <c r="U21"/>
    </row>
    <row r="22" spans="1:21" ht="15.75">
      <c r="A22" s="136">
        <v>3</v>
      </c>
      <c r="B22" s="137" t="s">
        <v>50</v>
      </c>
      <c r="C22" s="138" t="s">
        <v>43</v>
      </c>
      <c r="D22" s="139" t="s">
        <v>41</v>
      </c>
      <c r="E22" s="138" t="s">
        <v>8</v>
      </c>
      <c r="F22" s="139" t="s">
        <v>12</v>
      </c>
      <c r="G22" s="47" t="s">
        <v>44</v>
      </c>
      <c r="H22" s="137" t="s">
        <v>42</v>
      </c>
      <c r="I22" s="138" t="s">
        <v>32</v>
      </c>
      <c r="J22" s="139" t="s">
        <v>29</v>
      </c>
      <c r="K22" s="138" t="s">
        <v>45</v>
      </c>
      <c r="L22" s="139" t="s">
        <v>43</v>
      </c>
      <c r="M22" s="47" t="s">
        <v>34</v>
      </c>
      <c r="O22" s="136">
        <v>3</v>
      </c>
      <c r="P22" s="137" t="s">
        <v>8</v>
      </c>
      <c r="Q22" s="138" t="s">
        <v>46</v>
      </c>
      <c r="R22" s="139" t="s">
        <v>44</v>
      </c>
      <c r="S22" s="47" t="s">
        <v>37</v>
      </c>
      <c r="U22"/>
    </row>
    <row r="23" spans="1:21" ht="15.75">
      <c r="A23" s="136">
        <v>4</v>
      </c>
      <c r="B23" s="137" t="s">
        <v>12</v>
      </c>
      <c r="C23" s="138" t="s">
        <v>42</v>
      </c>
      <c r="D23" s="139" t="s">
        <v>42</v>
      </c>
      <c r="E23" s="138" t="s">
        <v>29</v>
      </c>
      <c r="F23" s="139" t="s">
        <v>29</v>
      </c>
      <c r="G23" s="47" t="s">
        <v>43</v>
      </c>
      <c r="H23" s="137" t="s">
        <v>43</v>
      </c>
      <c r="I23" s="138" t="s">
        <v>8</v>
      </c>
      <c r="J23" s="139" t="s">
        <v>8</v>
      </c>
      <c r="K23" s="138" t="s">
        <v>44</v>
      </c>
      <c r="L23" s="139" t="s">
        <v>44</v>
      </c>
      <c r="M23" s="47" t="s">
        <v>32</v>
      </c>
      <c r="O23" s="136">
        <v>4</v>
      </c>
      <c r="P23" s="137" t="s">
        <v>32</v>
      </c>
      <c r="Q23" s="138" t="s">
        <v>45</v>
      </c>
      <c r="R23" s="139" t="s">
        <v>45</v>
      </c>
      <c r="S23" s="47" t="s">
        <v>34</v>
      </c>
      <c r="U23"/>
    </row>
    <row r="24" spans="1:21" ht="15.75">
      <c r="A24" s="136">
        <v>5</v>
      </c>
      <c r="B24" s="137" t="s">
        <v>29</v>
      </c>
      <c r="C24" s="138" t="s">
        <v>41</v>
      </c>
      <c r="D24" s="139" t="s">
        <v>43</v>
      </c>
      <c r="E24" s="138" t="s">
        <v>12</v>
      </c>
      <c r="F24" s="139" t="s">
        <v>8</v>
      </c>
      <c r="G24" s="47" t="s">
        <v>42</v>
      </c>
      <c r="H24" s="137" t="s">
        <v>44</v>
      </c>
      <c r="I24" s="138" t="s">
        <v>29</v>
      </c>
      <c r="J24" s="139" t="s">
        <v>32</v>
      </c>
      <c r="K24" s="138" t="s">
        <v>43</v>
      </c>
      <c r="L24" s="139" t="s">
        <v>45</v>
      </c>
      <c r="M24" s="47" t="s">
        <v>8</v>
      </c>
      <c r="O24" s="136">
        <v>5</v>
      </c>
      <c r="P24" s="137" t="s">
        <v>34</v>
      </c>
      <c r="Q24" s="138" t="s">
        <v>44</v>
      </c>
      <c r="R24" s="139" t="s">
        <v>46</v>
      </c>
      <c r="S24" s="47" t="s">
        <v>32</v>
      </c>
      <c r="U24"/>
    </row>
    <row r="25" spans="1:21" ht="15.75">
      <c r="A25" s="136">
        <v>6</v>
      </c>
      <c r="B25" s="137" t="s">
        <v>8</v>
      </c>
      <c r="C25" s="138" t="s">
        <v>40</v>
      </c>
      <c r="D25" s="139" t="s">
        <v>44</v>
      </c>
      <c r="E25" s="138" t="s">
        <v>50</v>
      </c>
      <c r="F25" s="139" t="s">
        <v>32</v>
      </c>
      <c r="G25" s="47" t="s">
        <v>41</v>
      </c>
      <c r="H25" s="137" t="s">
        <v>45</v>
      </c>
      <c r="I25" s="138" t="s">
        <v>12</v>
      </c>
      <c r="J25" s="139" t="s">
        <v>34</v>
      </c>
      <c r="K25" s="138" t="s">
        <v>42</v>
      </c>
      <c r="L25" s="139" t="s">
        <v>46</v>
      </c>
      <c r="M25" s="47" t="s">
        <v>29</v>
      </c>
      <c r="O25" s="136">
        <v>6</v>
      </c>
      <c r="P25" s="137" t="s">
        <v>37</v>
      </c>
      <c r="Q25" s="138" t="s">
        <v>43</v>
      </c>
      <c r="R25" s="139" t="s">
        <v>47</v>
      </c>
      <c r="S25" s="47" t="s">
        <v>8</v>
      </c>
      <c r="U25"/>
    </row>
    <row r="26" spans="1:21" ht="15.75">
      <c r="A26" s="136">
        <v>7</v>
      </c>
      <c r="B26" s="137" t="s">
        <v>32</v>
      </c>
      <c r="C26" s="138" t="s">
        <v>39</v>
      </c>
      <c r="D26" s="139" t="s">
        <v>45</v>
      </c>
      <c r="E26" s="138" t="s">
        <v>48</v>
      </c>
      <c r="F26" s="139" t="s">
        <v>34</v>
      </c>
      <c r="G26" s="47" t="s">
        <v>40</v>
      </c>
      <c r="H26" s="137" t="s">
        <v>46</v>
      </c>
      <c r="I26" s="138" t="s">
        <v>50</v>
      </c>
      <c r="J26" s="139" t="s">
        <v>37</v>
      </c>
      <c r="K26" s="138" t="s">
        <v>41</v>
      </c>
      <c r="L26" s="139" t="s">
        <v>47</v>
      </c>
      <c r="M26" s="47" t="s">
        <v>12</v>
      </c>
      <c r="O26" s="136">
        <v>7</v>
      </c>
      <c r="P26" s="137" t="s">
        <v>39</v>
      </c>
      <c r="Q26" s="138" t="s">
        <v>42</v>
      </c>
      <c r="R26" s="139" t="s">
        <v>48</v>
      </c>
      <c r="S26" s="47" t="s">
        <v>29</v>
      </c>
      <c r="U26"/>
    </row>
    <row r="27" spans="1:21" ht="15.75">
      <c r="A27" s="136">
        <v>8</v>
      </c>
      <c r="B27" s="137" t="s">
        <v>34</v>
      </c>
      <c r="C27" s="138" t="s">
        <v>37</v>
      </c>
      <c r="D27" s="139" t="s">
        <v>46</v>
      </c>
      <c r="E27" s="138" t="s">
        <v>47</v>
      </c>
      <c r="F27" s="139" t="s">
        <v>37</v>
      </c>
      <c r="G27" s="47" t="s">
        <v>39</v>
      </c>
      <c r="H27" s="137" t="s">
        <v>47</v>
      </c>
      <c r="I27" s="138" t="s">
        <v>48</v>
      </c>
      <c r="J27" s="139" t="s">
        <v>39</v>
      </c>
      <c r="K27" s="138" t="s">
        <v>40</v>
      </c>
      <c r="L27" s="139" t="s">
        <v>48</v>
      </c>
      <c r="M27" s="47" t="s">
        <v>50</v>
      </c>
      <c r="O27" s="136">
        <v>8</v>
      </c>
      <c r="P27" s="137" t="s">
        <v>40</v>
      </c>
      <c r="Q27" s="138" t="s">
        <v>41</v>
      </c>
      <c r="R27" s="139" t="s">
        <v>50</v>
      </c>
      <c r="S27" s="47" t="s">
        <v>12</v>
      </c>
      <c r="U27"/>
    </row>
    <row r="28" spans="1:21" ht="16.5" thickBot="1">
      <c r="A28" s="140" t="s">
        <v>213</v>
      </c>
      <c r="B28" s="278" t="s">
        <v>46</v>
      </c>
      <c r="C28" s="279"/>
      <c r="D28" s="280" t="s">
        <v>37</v>
      </c>
      <c r="E28" s="279"/>
      <c r="F28" s="280" t="s">
        <v>47</v>
      </c>
      <c r="G28" s="281"/>
      <c r="H28" s="278" t="s">
        <v>39</v>
      </c>
      <c r="I28" s="279"/>
      <c r="J28" s="280" t="s">
        <v>48</v>
      </c>
      <c r="K28" s="279"/>
      <c r="L28" s="280" t="s">
        <v>40</v>
      </c>
      <c r="M28" s="281"/>
      <c r="O28" s="140" t="s">
        <v>213</v>
      </c>
      <c r="P28" s="278" t="s">
        <v>50</v>
      </c>
      <c r="Q28" s="279"/>
      <c r="R28" s="280" t="s">
        <v>41</v>
      </c>
      <c r="S28" s="281"/>
      <c r="U28"/>
    </row>
    <row r="29" spans="18:21" ht="16.5" thickTop="1">
      <c r="R29"/>
      <c r="S29"/>
      <c r="U29"/>
    </row>
  </sheetData>
  <sheetProtection/>
  <mergeCells count="86">
    <mergeCell ref="A1:S1"/>
    <mergeCell ref="A3:S3"/>
    <mergeCell ref="A5:A6"/>
    <mergeCell ref="B5:G5"/>
    <mergeCell ref="H5:M5"/>
    <mergeCell ref="N5:S5"/>
    <mergeCell ref="P6:Q6"/>
    <mergeCell ref="R6:S6"/>
    <mergeCell ref="U5:U6"/>
    <mergeCell ref="V5:AA5"/>
    <mergeCell ref="AB5:AG5"/>
    <mergeCell ref="AH5:AM5"/>
    <mergeCell ref="V6:W6"/>
    <mergeCell ref="X6:Y6"/>
    <mergeCell ref="Z6:AA6"/>
    <mergeCell ref="AB6:AC6"/>
    <mergeCell ref="AD6:AE6"/>
    <mergeCell ref="AF6:AG6"/>
    <mergeCell ref="AN5:AS5"/>
    <mergeCell ref="AT5:AY5"/>
    <mergeCell ref="AZ5:BC5"/>
    <mergeCell ref="B6:C6"/>
    <mergeCell ref="D6:E6"/>
    <mergeCell ref="F6:G6"/>
    <mergeCell ref="H6:I6"/>
    <mergeCell ref="J6:K6"/>
    <mergeCell ref="L6:M6"/>
    <mergeCell ref="N6:O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A18:A19"/>
    <mergeCell ref="B18:G18"/>
    <mergeCell ref="H18:M18"/>
    <mergeCell ref="O18:O19"/>
    <mergeCell ref="P18:S18"/>
    <mergeCell ref="B19:C19"/>
    <mergeCell ref="D19:E19"/>
    <mergeCell ref="F19:G19"/>
    <mergeCell ref="H19:I19"/>
    <mergeCell ref="J19:K19"/>
    <mergeCell ref="L19:M19"/>
    <mergeCell ref="P19:Q19"/>
    <mergeCell ref="R19:S19"/>
    <mergeCell ref="P28:Q28"/>
    <mergeCell ref="R28:S28"/>
    <mergeCell ref="B28:C28"/>
    <mergeCell ref="D28:E28"/>
    <mergeCell ref="F28:G28"/>
    <mergeCell ref="H28:I28"/>
    <mergeCell ref="J28:K28"/>
    <mergeCell ref="L28:M28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8"/>
  <sheetViews>
    <sheetView tabSelected="1" zoomScalePageLayoutView="0" workbookViewId="0" topLeftCell="A1">
      <selection activeCell="C3" sqref="C3:S4"/>
    </sheetView>
  </sheetViews>
  <sheetFormatPr defaultColWidth="9.140625" defaultRowHeight="12.75"/>
  <cols>
    <col min="1" max="1" width="5.8515625" style="3" bestFit="1" customWidth="1"/>
    <col min="2" max="2" width="24.28125" style="3" customWidth="1"/>
    <col min="3" max="20" width="4.28125" style="3" customWidth="1"/>
    <col min="21" max="21" width="7.140625" style="3" customWidth="1"/>
    <col min="22" max="22" width="5.57421875" style="3" bestFit="1" customWidth="1"/>
    <col min="23" max="23" width="5.140625" style="3" bestFit="1" customWidth="1"/>
    <col min="24" max="29" width="4.28125" style="3" customWidth="1"/>
    <col min="30" max="16384" width="9.140625" style="3" customWidth="1"/>
  </cols>
  <sheetData>
    <row r="1" spans="1:30" ht="18.75">
      <c r="A1" s="1"/>
      <c r="B1" s="86" t="s">
        <v>170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>
        <v>5</v>
      </c>
    </row>
    <row r="2" spans="1:21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3:19" ht="18.75" customHeight="1" thickTop="1">
      <c r="C3" s="297" t="s">
        <v>265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9"/>
    </row>
    <row r="4" spans="3:29" ht="19.5" customHeight="1" thickBot="1"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2"/>
      <c r="V4" s="87"/>
      <c r="W4" s="87"/>
      <c r="X4" s="87"/>
      <c r="Y4" s="87"/>
      <c r="Z4" s="87"/>
      <c r="AA4" s="87"/>
      <c r="AB4" s="87"/>
      <c r="AC4" s="87"/>
    </row>
    <row r="5" spans="1:29" ht="18" customHeight="1" thickBot="1" thickTop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264" t="s">
        <v>187</v>
      </c>
      <c r="V5" s="304" t="s">
        <v>188</v>
      </c>
      <c r="W5" s="306" t="s">
        <v>189</v>
      </c>
      <c r="X5" s="294" t="s">
        <v>190</v>
      </c>
      <c r="Y5" s="295"/>
      <c r="Z5" s="295"/>
      <c r="AA5" s="295"/>
      <c r="AB5" s="295"/>
      <c r="AC5" s="296"/>
    </row>
    <row r="6" spans="1:29" ht="22.5" customHeight="1" thickBot="1" thickTop="1">
      <c r="A6" s="88" t="s">
        <v>191</v>
      </c>
      <c r="B6" s="89" t="s">
        <v>23</v>
      </c>
      <c r="C6" s="90" t="s">
        <v>2</v>
      </c>
      <c r="D6" s="91">
        <v>1</v>
      </c>
      <c r="E6" s="91">
        <v>2</v>
      </c>
      <c r="F6" s="92">
        <v>3</v>
      </c>
      <c r="G6" s="93">
        <v>4</v>
      </c>
      <c r="H6" s="93">
        <v>5</v>
      </c>
      <c r="I6" s="93">
        <v>6</v>
      </c>
      <c r="J6" s="93">
        <v>7</v>
      </c>
      <c r="K6" s="93">
        <v>8</v>
      </c>
      <c r="L6" s="93">
        <v>9</v>
      </c>
      <c r="M6" s="91">
        <v>10</v>
      </c>
      <c r="N6" s="92">
        <v>11</v>
      </c>
      <c r="O6" s="93">
        <v>12</v>
      </c>
      <c r="P6" s="91">
        <v>13</v>
      </c>
      <c r="Q6" s="92">
        <v>14</v>
      </c>
      <c r="R6" s="93">
        <v>15</v>
      </c>
      <c r="S6" s="93">
        <v>16</v>
      </c>
      <c r="T6" s="94">
        <v>17</v>
      </c>
      <c r="U6" s="303"/>
      <c r="V6" s="305"/>
      <c r="W6" s="307"/>
      <c r="X6" s="95">
        <v>1</v>
      </c>
      <c r="Y6" s="96">
        <v>2</v>
      </c>
      <c r="Z6" s="96">
        <v>3</v>
      </c>
      <c r="AA6" s="96">
        <v>4</v>
      </c>
      <c r="AB6" s="96">
        <v>5</v>
      </c>
      <c r="AC6" s="97">
        <v>6</v>
      </c>
    </row>
    <row r="7" spans="1:29" ht="22.5" customHeight="1" thickTop="1">
      <c r="A7" s="98">
        <v>8</v>
      </c>
      <c r="B7" s="99" t="s">
        <v>273</v>
      </c>
      <c r="C7" s="308">
        <v>1</v>
      </c>
      <c r="D7" s="100"/>
      <c r="E7" s="101">
        <v>3</v>
      </c>
      <c r="F7" s="101">
        <v>3</v>
      </c>
      <c r="G7" s="101">
        <v>4.5</v>
      </c>
      <c r="H7" s="101">
        <v>6</v>
      </c>
      <c r="I7" s="101">
        <v>6</v>
      </c>
      <c r="J7" s="101">
        <v>6</v>
      </c>
      <c r="K7" s="101">
        <v>4.5</v>
      </c>
      <c r="L7" s="101">
        <v>4</v>
      </c>
      <c r="M7" s="102">
        <v>4</v>
      </c>
      <c r="N7" s="102">
        <v>3</v>
      </c>
      <c r="O7" s="102">
        <v>4.5</v>
      </c>
      <c r="P7" s="102">
        <v>6</v>
      </c>
      <c r="Q7" s="102">
        <v>4.5</v>
      </c>
      <c r="R7" s="102">
        <v>6</v>
      </c>
      <c r="S7" s="102">
        <v>6</v>
      </c>
      <c r="T7" s="103">
        <v>6</v>
      </c>
      <c r="U7" s="104">
        <v>77</v>
      </c>
      <c r="V7" s="105">
        <v>23</v>
      </c>
      <c r="W7" s="106"/>
      <c r="X7" s="102">
        <v>5.5</v>
      </c>
      <c r="Y7" s="107">
        <v>6</v>
      </c>
      <c r="Z7" s="107">
        <v>4.5</v>
      </c>
      <c r="AA7" s="107">
        <v>3</v>
      </c>
      <c r="AB7" s="107">
        <v>3.5</v>
      </c>
      <c r="AC7" s="108">
        <v>4.5</v>
      </c>
    </row>
    <row r="8" spans="1:29" ht="22.5" customHeight="1">
      <c r="A8" s="109">
        <v>2</v>
      </c>
      <c r="B8" s="110" t="s">
        <v>274</v>
      </c>
      <c r="C8" s="309">
        <v>2</v>
      </c>
      <c r="D8" s="111">
        <v>3</v>
      </c>
      <c r="E8" s="112"/>
      <c r="F8" s="113">
        <v>4.5</v>
      </c>
      <c r="G8" s="113">
        <v>6</v>
      </c>
      <c r="H8" s="113">
        <v>6</v>
      </c>
      <c r="I8" s="113">
        <v>6</v>
      </c>
      <c r="J8" s="113">
        <v>6</v>
      </c>
      <c r="K8" s="113">
        <v>4.5</v>
      </c>
      <c r="L8" s="113">
        <v>4.5</v>
      </c>
      <c r="M8" s="114">
        <v>6</v>
      </c>
      <c r="N8" s="114">
        <v>6</v>
      </c>
      <c r="O8" s="114">
        <v>0</v>
      </c>
      <c r="P8" s="114">
        <v>6</v>
      </c>
      <c r="Q8" s="114">
        <v>6</v>
      </c>
      <c r="R8" s="114">
        <v>6</v>
      </c>
      <c r="S8" s="114">
        <v>0</v>
      </c>
      <c r="T8" s="115">
        <v>6</v>
      </c>
      <c r="U8" s="116">
        <v>76.5</v>
      </c>
      <c r="V8" s="117">
        <v>21.5</v>
      </c>
      <c r="W8" s="117"/>
      <c r="X8" s="114">
        <v>4</v>
      </c>
      <c r="Y8" s="113">
        <v>5</v>
      </c>
      <c r="Z8" s="113">
        <v>4</v>
      </c>
      <c r="AA8" s="113">
        <v>5</v>
      </c>
      <c r="AB8" s="113">
        <v>4.5</v>
      </c>
      <c r="AC8" s="115">
        <v>5</v>
      </c>
    </row>
    <row r="9" spans="1:29" ht="22.5" customHeight="1">
      <c r="A9" s="109">
        <v>13</v>
      </c>
      <c r="B9" s="110" t="s">
        <v>275</v>
      </c>
      <c r="C9" s="309">
        <v>3</v>
      </c>
      <c r="D9" s="111">
        <v>3</v>
      </c>
      <c r="E9" s="113">
        <v>1.5</v>
      </c>
      <c r="F9" s="112"/>
      <c r="G9" s="113">
        <v>3</v>
      </c>
      <c r="H9" s="113">
        <v>1.5</v>
      </c>
      <c r="I9" s="113">
        <v>4</v>
      </c>
      <c r="J9" s="113">
        <v>3</v>
      </c>
      <c r="K9" s="113">
        <v>4.5</v>
      </c>
      <c r="L9" s="113">
        <v>4.5</v>
      </c>
      <c r="M9" s="114">
        <v>3</v>
      </c>
      <c r="N9" s="114">
        <v>4.5</v>
      </c>
      <c r="O9" s="114">
        <v>6</v>
      </c>
      <c r="P9" s="114">
        <v>5</v>
      </c>
      <c r="Q9" s="114">
        <v>4.5</v>
      </c>
      <c r="R9" s="114">
        <v>6</v>
      </c>
      <c r="S9" s="114">
        <v>6</v>
      </c>
      <c r="T9" s="115">
        <v>6</v>
      </c>
      <c r="U9" s="116">
        <v>66</v>
      </c>
      <c r="V9" s="117">
        <v>19</v>
      </c>
      <c r="W9" s="117"/>
      <c r="X9" s="114">
        <v>5.5</v>
      </c>
      <c r="Y9" s="113">
        <v>2.5</v>
      </c>
      <c r="Z9" s="113">
        <v>4.5</v>
      </c>
      <c r="AA9" s="113">
        <v>3.5</v>
      </c>
      <c r="AB9" s="113">
        <v>3.5</v>
      </c>
      <c r="AC9" s="115">
        <v>4</v>
      </c>
    </row>
    <row r="10" spans="1:29" ht="22.5" customHeight="1">
      <c r="A10" s="109">
        <v>15</v>
      </c>
      <c r="B10" s="110" t="s">
        <v>276</v>
      </c>
      <c r="C10" s="309">
        <v>4</v>
      </c>
      <c r="D10" s="111">
        <v>1.5</v>
      </c>
      <c r="E10" s="113">
        <v>0</v>
      </c>
      <c r="F10" s="113">
        <v>3</v>
      </c>
      <c r="G10" s="112"/>
      <c r="H10" s="113">
        <v>2</v>
      </c>
      <c r="I10" s="113">
        <v>0</v>
      </c>
      <c r="J10" s="113">
        <v>3</v>
      </c>
      <c r="K10" s="113">
        <v>3</v>
      </c>
      <c r="L10" s="113">
        <v>6</v>
      </c>
      <c r="M10" s="113">
        <v>3</v>
      </c>
      <c r="N10" s="114">
        <v>4.5</v>
      </c>
      <c r="O10" s="114">
        <v>6</v>
      </c>
      <c r="P10" s="114">
        <v>6</v>
      </c>
      <c r="Q10" s="114">
        <v>6</v>
      </c>
      <c r="R10" s="114">
        <v>6</v>
      </c>
      <c r="S10" s="114">
        <v>6</v>
      </c>
      <c r="T10" s="115">
        <v>6</v>
      </c>
      <c r="U10" s="116">
        <v>62</v>
      </c>
      <c r="V10" s="117">
        <v>20</v>
      </c>
      <c r="W10" s="117"/>
      <c r="X10" s="114">
        <v>2</v>
      </c>
      <c r="Y10" s="113">
        <v>5</v>
      </c>
      <c r="Z10" s="113">
        <v>3.5</v>
      </c>
      <c r="AA10" s="113">
        <v>3.5</v>
      </c>
      <c r="AB10" s="113">
        <v>4</v>
      </c>
      <c r="AC10" s="115">
        <v>3</v>
      </c>
    </row>
    <row r="11" spans="1:29" ht="22.5" customHeight="1">
      <c r="A11" s="109">
        <v>3</v>
      </c>
      <c r="B11" s="110" t="s">
        <v>277</v>
      </c>
      <c r="C11" s="309">
        <v>5</v>
      </c>
      <c r="D11" s="111">
        <v>0</v>
      </c>
      <c r="E11" s="113">
        <v>0</v>
      </c>
      <c r="F11" s="113">
        <v>4.5</v>
      </c>
      <c r="G11" s="113">
        <v>4</v>
      </c>
      <c r="H11" s="112"/>
      <c r="I11" s="113">
        <v>4.5</v>
      </c>
      <c r="J11" s="113">
        <v>4.5</v>
      </c>
      <c r="K11" s="113">
        <v>4.5</v>
      </c>
      <c r="L11" s="113">
        <v>1.5</v>
      </c>
      <c r="M11" s="113">
        <v>3</v>
      </c>
      <c r="N11" s="114">
        <v>6</v>
      </c>
      <c r="O11" s="114">
        <v>3</v>
      </c>
      <c r="P11" s="114">
        <v>4.5</v>
      </c>
      <c r="Q11" s="114">
        <v>3</v>
      </c>
      <c r="R11" s="114">
        <v>6</v>
      </c>
      <c r="S11" s="114">
        <v>6</v>
      </c>
      <c r="T11" s="115">
        <v>4.5</v>
      </c>
      <c r="U11" s="116">
        <v>59.5</v>
      </c>
      <c r="V11" s="117">
        <v>16.5</v>
      </c>
      <c r="W11" s="117"/>
      <c r="X11" s="114">
        <v>3.5</v>
      </c>
      <c r="Y11" s="113">
        <v>3.5</v>
      </c>
      <c r="Z11" s="113">
        <v>4</v>
      </c>
      <c r="AA11" s="113">
        <v>4</v>
      </c>
      <c r="AB11" s="113">
        <v>3</v>
      </c>
      <c r="AC11" s="115">
        <v>3.5</v>
      </c>
    </row>
    <row r="12" spans="1:29" ht="22.5" customHeight="1">
      <c r="A12" s="109">
        <v>4</v>
      </c>
      <c r="B12" s="110" t="s">
        <v>278</v>
      </c>
      <c r="C12" s="309">
        <v>6</v>
      </c>
      <c r="D12" s="111">
        <v>0</v>
      </c>
      <c r="E12" s="113">
        <v>0</v>
      </c>
      <c r="F12" s="113">
        <v>2</v>
      </c>
      <c r="G12" s="113">
        <v>6</v>
      </c>
      <c r="H12" s="113">
        <v>1.5</v>
      </c>
      <c r="I12" s="112"/>
      <c r="J12" s="113">
        <v>0</v>
      </c>
      <c r="K12" s="113">
        <v>4.5</v>
      </c>
      <c r="L12" s="113">
        <v>3</v>
      </c>
      <c r="M12" s="113">
        <v>6</v>
      </c>
      <c r="N12" s="114">
        <v>1.5</v>
      </c>
      <c r="O12" s="114">
        <v>4.5</v>
      </c>
      <c r="P12" s="114">
        <v>6</v>
      </c>
      <c r="Q12" s="114">
        <v>6</v>
      </c>
      <c r="R12" s="114">
        <v>6</v>
      </c>
      <c r="S12" s="114">
        <v>6</v>
      </c>
      <c r="T12" s="115">
        <v>6</v>
      </c>
      <c r="U12" s="116">
        <v>59</v>
      </c>
      <c r="V12" s="117">
        <v>17</v>
      </c>
      <c r="W12" s="117"/>
      <c r="X12" s="114">
        <v>4</v>
      </c>
      <c r="Y12" s="113">
        <v>2.5</v>
      </c>
      <c r="Z12" s="113">
        <v>3.5</v>
      </c>
      <c r="AA12" s="113">
        <v>5</v>
      </c>
      <c r="AB12" s="113">
        <v>2</v>
      </c>
      <c r="AC12" s="115">
        <v>4</v>
      </c>
    </row>
    <row r="13" spans="1:29" ht="22.5" customHeight="1">
      <c r="A13" s="109">
        <v>16</v>
      </c>
      <c r="B13" s="110" t="s">
        <v>279</v>
      </c>
      <c r="C13" s="309">
        <v>7</v>
      </c>
      <c r="D13" s="111">
        <v>0</v>
      </c>
      <c r="E13" s="113">
        <v>0</v>
      </c>
      <c r="F13" s="113">
        <v>3</v>
      </c>
      <c r="G13" s="113">
        <v>3</v>
      </c>
      <c r="H13" s="113">
        <v>1.5</v>
      </c>
      <c r="I13" s="113">
        <v>6</v>
      </c>
      <c r="J13" s="112"/>
      <c r="K13" s="113">
        <v>4.5</v>
      </c>
      <c r="L13" s="113">
        <v>3</v>
      </c>
      <c r="M13" s="113">
        <v>3</v>
      </c>
      <c r="N13" s="114">
        <v>3</v>
      </c>
      <c r="O13" s="114">
        <v>5</v>
      </c>
      <c r="P13" s="114">
        <v>4.5</v>
      </c>
      <c r="Q13" s="114">
        <v>6</v>
      </c>
      <c r="R13" s="114">
        <v>3</v>
      </c>
      <c r="S13" s="114">
        <v>6</v>
      </c>
      <c r="T13" s="115">
        <v>3</v>
      </c>
      <c r="U13" s="116">
        <v>54.5</v>
      </c>
      <c r="V13" s="117">
        <v>16.5</v>
      </c>
      <c r="W13" s="117"/>
      <c r="X13" s="114">
        <v>3</v>
      </c>
      <c r="Y13" s="113">
        <v>3</v>
      </c>
      <c r="Z13" s="113">
        <v>3.5</v>
      </c>
      <c r="AA13" s="113">
        <v>3</v>
      </c>
      <c r="AB13" s="113">
        <v>3</v>
      </c>
      <c r="AC13" s="115">
        <v>3.5</v>
      </c>
    </row>
    <row r="14" spans="1:29" ht="22.5" customHeight="1">
      <c r="A14" s="109">
        <v>12</v>
      </c>
      <c r="B14" s="110" t="s">
        <v>280</v>
      </c>
      <c r="C14" s="309">
        <v>8</v>
      </c>
      <c r="D14" s="111">
        <v>1.5</v>
      </c>
      <c r="E14" s="113">
        <v>1.5</v>
      </c>
      <c r="F14" s="113">
        <v>1.5</v>
      </c>
      <c r="G14" s="113">
        <v>3</v>
      </c>
      <c r="H14" s="113">
        <v>1.5</v>
      </c>
      <c r="I14" s="113">
        <v>1.5</v>
      </c>
      <c r="J14" s="113">
        <v>1.5</v>
      </c>
      <c r="K14" s="112"/>
      <c r="L14" s="113">
        <v>3</v>
      </c>
      <c r="M14" s="113">
        <v>6</v>
      </c>
      <c r="N14" s="114">
        <v>3</v>
      </c>
      <c r="O14" s="114">
        <v>4.5</v>
      </c>
      <c r="P14" s="114">
        <v>4</v>
      </c>
      <c r="Q14" s="114">
        <v>6</v>
      </c>
      <c r="R14" s="114">
        <v>4.5</v>
      </c>
      <c r="S14" s="114">
        <v>6</v>
      </c>
      <c r="T14" s="115">
        <v>4</v>
      </c>
      <c r="U14" s="116">
        <v>53</v>
      </c>
      <c r="V14" s="117">
        <v>15</v>
      </c>
      <c r="W14" s="117"/>
      <c r="X14" s="114">
        <v>3</v>
      </c>
      <c r="Y14" s="113">
        <v>2.5</v>
      </c>
      <c r="Z14" s="113">
        <v>3.5</v>
      </c>
      <c r="AA14" s="113">
        <v>2</v>
      </c>
      <c r="AB14" s="113">
        <v>4.5</v>
      </c>
      <c r="AC14" s="115">
        <v>3.5</v>
      </c>
    </row>
    <row r="15" spans="1:29" ht="22.5" customHeight="1">
      <c r="A15" s="109">
        <v>9</v>
      </c>
      <c r="B15" s="110" t="s">
        <v>281</v>
      </c>
      <c r="C15" s="309">
        <v>9</v>
      </c>
      <c r="D15" s="111">
        <v>2</v>
      </c>
      <c r="E15" s="113">
        <v>1.5</v>
      </c>
      <c r="F15" s="113">
        <v>1.5</v>
      </c>
      <c r="G15" s="113">
        <v>0</v>
      </c>
      <c r="H15" s="113">
        <v>4.5</v>
      </c>
      <c r="I15" s="113">
        <v>3</v>
      </c>
      <c r="J15" s="113">
        <v>3</v>
      </c>
      <c r="K15" s="113">
        <v>3</v>
      </c>
      <c r="L15" s="112"/>
      <c r="M15" s="113">
        <v>3</v>
      </c>
      <c r="N15" s="114">
        <v>1.5</v>
      </c>
      <c r="O15" s="114">
        <v>0</v>
      </c>
      <c r="P15" s="114">
        <v>6</v>
      </c>
      <c r="Q15" s="114">
        <v>3</v>
      </c>
      <c r="R15" s="114">
        <v>6</v>
      </c>
      <c r="S15" s="114">
        <v>6</v>
      </c>
      <c r="T15" s="115">
        <v>6</v>
      </c>
      <c r="U15" s="116">
        <v>50</v>
      </c>
      <c r="V15" s="117">
        <v>16</v>
      </c>
      <c r="W15" s="117"/>
      <c r="X15" s="114">
        <v>3.5</v>
      </c>
      <c r="Y15" s="113">
        <v>3.5</v>
      </c>
      <c r="Z15" s="113">
        <v>1.5</v>
      </c>
      <c r="AA15" s="113">
        <v>1.5</v>
      </c>
      <c r="AB15" s="113">
        <v>4.5</v>
      </c>
      <c r="AC15" s="115">
        <v>2.5</v>
      </c>
    </row>
    <row r="16" spans="1:29" ht="22.5" customHeight="1">
      <c r="A16" s="109">
        <v>10</v>
      </c>
      <c r="B16" s="110" t="s">
        <v>282</v>
      </c>
      <c r="C16" s="309">
        <v>10</v>
      </c>
      <c r="D16" s="114">
        <v>2</v>
      </c>
      <c r="E16" s="102">
        <v>0</v>
      </c>
      <c r="F16" s="102">
        <v>3</v>
      </c>
      <c r="G16" s="113">
        <v>3</v>
      </c>
      <c r="H16" s="113">
        <v>3</v>
      </c>
      <c r="I16" s="113">
        <v>0</v>
      </c>
      <c r="J16" s="113">
        <v>3</v>
      </c>
      <c r="K16" s="113">
        <v>0</v>
      </c>
      <c r="L16" s="113">
        <v>3</v>
      </c>
      <c r="M16" s="112"/>
      <c r="N16" s="114">
        <v>6</v>
      </c>
      <c r="O16" s="114">
        <v>3</v>
      </c>
      <c r="P16" s="114">
        <v>4.5</v>
      </c>
      <c r="Q16" s="114">
        <v>1</v>
      </c>
      <c r="R16" s="114">
        <v>6</v>
      </c>
      <c r="S16" s="114">
        <v>6</v>
      </c>
      <c r="T16" s="115">
        <v>6</v>
      </c>
      <c r="U16" s="116">
        <v>49.5</v>
      </c>
      <c r="V16" s="117">
        <v>15.5</v>
      </c>
      <c r="W16" s="117"/>
      <c r="X16" s="114">
        <v>3</v>
      </c>
      <c r="Y16" s="113">
        <v>2</v>
      </c>
      <c r="Z16" s="113">
        <v>5</v>
      </c>
      <c r="AA16" s="113">
        <v>5</v>
      </c>
      <c r="AB16" s="113">
        <v>2</v>
      </c>
      <c r="AC16" s="115">
        <v>0</v>
      </c>
    </row>
    <row r="17" spans="1:29" ht="22.5" customHeight="1">
      <c r="A17" s="109">
        <v>11</v>
      </c>
      <c r="B17" s="110" t="s">
        <v>283</v>
      </c>
      <c r="C17" s="309">
        <v>11</v>
      </c>
      <c r="D17" s="114">
        <v>3</v>
      </c>
      <c r="E17" s="114">
        <v>0</v>
      </c>
      <c r="F17" s="114">
        <v>1.5</v>
      </c>
      <c r="G17" s="114">
        <v>1.5</v>
      </c>
      <c r="H17" s="114">
        <v>0</v>
      </c>
      <c r="I17" s="114">
        <v>4.5</v>
      </c>
      <c r="J17" s="114">
        <v>3</v>
      </c>
      <c r="K17" s="114">
        <v>3</v>
      </c>
      <c r="L17" s="114">
        <v>4.5</v>
      </c>
      <c r="M17" s="114">
        <v>0</v>
      </c>
      <c r="N17" s="119"/>
      <c r="O17" s="114">
        <v>4.5</v>
      </c>
      <c r="P17" s="114">
        <v>3</v>
      </c>
      <c r="Q17" s="114">
        <v>6</v>
      </c>
      <c r="R17" s="114">
        <v>3</v>
      </c>
      <c r="S17" s="114">
        <v>6</v>
      </c>
      <c r="T17" s="115">
        <v>2</v>
      </c>
      <c r="U17" s="116">
        <v>45.5</v>
      </c>
      <c r="V17" s="117">
        <v>12.5</v>
      </c>
      <c r="W17" s="117"/>
      <c r="X17" s="114">
        <v>1</v>
      </c>
      <c r="Y17" s="113">
        <v>3.5</v>
      </c>
      <c r="Z17" s="113">
        <v>2</v>
      </c>
      <c r="AA17" s="113">
        <v>2</v>
      </c>
      <c r="AB17" s="113">
        <v>4.5</v>
      </c>
      <c r="AC17" s="115">
        <v>3.5</v>
      </c>
    </row>
    <row r="18" spans="1:29" ht="22.5" customHeight="1">
      <c r="A18" s="109">
        <v>1</v>
      </c>
      <c r="B18" s="189" t="s">
        <v>284</v>
      </c>
      <c r="C18" s="188">
        <v>12</v>
      </c>
      <c r="D18" s="190">
        <v>1.5</v>
      </c>
      <c r="E18" s="190">
        <v>6</v>
      </c>
      <c r="F18" s="190">
        <v>0</v>
      </c>
      <c r="G18" s="190">
        <v>0</v>
      </c>
      <c r="H18" s="190">
        <v>3</v>
      </c>
      <c r="I18" s="190">
        <v>1.5</v>
      </c>
      <c r="J18" s="190">
        <v>1</v>
      </c>
      <c r="K18" s="190">
        <v>1.5</v>
      </c>
      <c r="L18" s="190">
        <v>6</v>
      </c>
      <c r="M18" s="190">
        <v>3</v>
      </c>
      <c r="N18" s="190">
        <v>1.5</v>
      </c>
      <c r="O18" s="119"/>
      <c r="P18" s="190">
        <v>3</v>
      </c>
      <c r="Q18" s="190">
        <v>3</v>
      </c>
      <c r="R18" s="190">
        <v>3</v>
      </c>
      <c r="S18" s="190">
        <v>4</v>
      </c>
      <c r="T18" s="191">
        <v>6</v>
      </c>
      <c r="U18" s="192">
        <v>44</v>
      </c>
      <c r="V18" s="193">
        <v>13</v>
      </c>
      <c r="W18" s="117"/>
      <c r="X18" s="114">
        <v>0</v>
      </c>
      <c r="Y18" s="113">
        <v>1.5</v>
      </c>
      <c r="Z18" s="113">
        <v>2</v>
      </c>
      <c r="AA18" s="113">
        <v>4.5</v>
      </c>
      <c r="AB18" s="113">
        <v>4.5</v>
      </c>
      <c r="AC18" s="115">
        <v>3</v>
      </c>
    </row>
    <row r="19" spans="1:29" ht="22.5" customHeight="1">
      <c r="A19" s="109">
        <v>5</v>
      </c>
      <c r="B19" s="110" t="s">
        <v>285</v>
      </c>
      <c r="C19" s="309">
        <v>13</v>
      </c>
      <c r="D19" s="114">
        <v>0</v>
      </c>
      <c r="E19" s="114">
        <v>0</v>
      </c>
      <c r="F19" s="114">
        <v>1</v>
      </c>
      <c r="G19" s="114">
        <v>0</v>
      </c>
      <c r="H19" s="114">
        <v>1.5</v>
      </c>
      <c r="I19" s="114">
        <v>0</v>
      </c>
      <c r="J19" s="114">
        <v>1.5</v>
      </c>
      <c r="K19" s="114">
        <v>2</v>
      </c>
      <c r="L19" s="114">
        <v>0</v>
      </c>
      <c r="M19" s="114">
        <v>1.5</v>
      </c>
      <c r="N19" s="114">
        <v>3</v>
      </c>
      <c r="O19" s="114">
        <v>3</v>
      </c>
      <c r="P19" s="119"/>
      <c r="Q19" s="114">
        <v>3</v>
      </c>
      <c r="R19" s="114">
        <v>6</v>
      </c>
      <c r="S19" s="114">
        <v>6</v>
      </c>
      <c r="T19" s="115">
        <v>6</v>
      </c>
      <c r="U19" s="116">
        <v>34.5</v>
      </c>
      <c r="V19" s="117">
        <v>10.5</v>
      </c>
      <c r="W19" s="117"/>
      <c r="X19" s="114">
        <v>4</v>
      </c>
      <c r="Y19" s="113">
        <v>2.5</v>
      </c>
      <c r="Z19" s="113">
        <v>1</v>
      </c>
      <c r="AA19" s="113">
        <v>1</v>
      </c>
      <c r="AB19" s="113">
        <v>0</v>
      </c>
      <c r="AC19" s="115">
        <v>3.5</v>
      </c>
    </row>
    <row r="20" spans="1:29" ht="22.5" customHeight="1">
      <c r="A20" s="109">
        <v>7</v>
      </c>
      <c r="B20" s="110" t="s">
        <v>286</v>
      </c>
      <c r="C20" s="309">
        <v>14</v>
      </c>
      <c r="D20" s="114">
        <v>1.5</v>
      </c>
      <c r="E20" s="114">
        <v>0</v>
      </c>
      <c r="F20" s="114">
        <v>1.5</v>
      </c>
      <c r="G20" s="114">
        <v>0</v>
      </c>
      <c r="H20" s="114">
        <v>3</v>
      </c>
      <c r="I20" s="114">
        <v>0</v>
      </c>
      <c r="J20" s="114">
        <v>0</v>
      </c>
      <c r="K20" s="114">
        <v>0</v>
      </c>
      <c r="L20" s="114">
        <v>3</v>
      </c>
      <c r="M20" s="114">
        <v>5</v>
      </c>
      <c r="N20" s="114">
        <v>0</v>
      </c>
      <c r="O20" s="114">
        <v>3</v>
      </c>
      <c r="P20" s="114">
        <v>3</v>
      </c>
      <c r="Q20" s="119"/>
      <c r="R20" s="114">
        <v>4.5</v>
      </c>
      <c r="S20" s="114">
        <v>3</v>
      </c>
      <c r="T20" s="115">
        <v>6</v>
      </c>
      <c r="U20" s="116">
        <v>33.5</v>
      </c>
      <c r="V20" s="117">
        <v>9.5</v>
      </c>
      <c r="W20" s="117"/>
      <c r="X20" s="114">
        <v>2</v>
      </c>
      <c r="Y20" s="113">
        <v>0</v>
      </c>
      <c r="Z20" s="113">
        <v>4.5</v>
      </c>
      <c r="AA20" s="113">
        <v>2.5</v>
      </c>
      <c r="AB20" s="113">
        <v>2</v>
      </c>
      <c r="AC20" s="115">
        <v>1</v>
      </c>
    </row>
    <row r="21" spans="1:29" ht="22.5" customHeight="1">
      <c r="A21" s="109">
        <v>14</v>
      </c>
      <c r="B21" s="110" t="s">
        <v>287</v>
      </c>
      <c r="C21" s="309">
        <v>15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3</v>
      </c>
      <c r="K21" s="114">
        <v>1.5</v>
      </c>
      <c r="L21" s="114">
        <v>0</v>
      </c>
      <c r="M21" s="114">
        <v>0</v>
      </c>
      <c r="N21" s="114">
        <v>3</v>
      </c>
      <c r="O21" s="114">
        <v>3</v>
      </c>
      <c r="P21" s="114">
        <v>0</v>
      </c>
      <c r="Q21" s="114">
        <v>1.5</v>
      </c>
      <c r="R21" s="119"/>
      <c r="S21" s="114">
        <v>6</v>
      </c>
      <c r="T21" s="115">
        <v>3</v>
      </c>
      <c r="U21" s="116">
        <v>21</v>
      </c>
      <c r="V21" s="117">
        <v>7</v>
      </c>
      <c r="W21" s="117"/>
      <c r="X21" s="114">
        <v>2</v>
      </c>
      <c r="Y21" s="113">
        <v>1.5</v>
      </c>
      <c r="Z21" s="113">
        <v>0</v>
      </c>
      <c r="AA21" s="113">
        <v>1.5</v>
      </c>
      <c r="AB21" s="113">
        <v>1</v>
      </c>
      <c r="AC21" s="115">
        <v>1</v>
      </c>
    </row>
    <row r="22" spans="1:29" ht="22.5" customHeight="1">
      <c r="A22" s="109">
        <v>17</v>
      </c>
      <c r="B22" s="110" t="s">
        <v>288</v>
      </c>
      <c r="C22" s="309">
        <v>16</v>
      </c>
      <c r="D22" s="114">
        <v>0</v>
      </c>
      <c r="E22" s="114">
        <v>6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2</v>
      </c>
      <c r="P22" s="114">
        <v>0</v>
      </c>
      <c r="Q22" s="114">
        <v>3</v>
      </c>
      <c r="R22" s="114">
        <v>0</v>
      </c>
      <c r="S22" s="119"/>
      <c r="T22" s="115">
        <v>6</v>
      </c>
      <c r="U22" s="116">
        <v>17</v>
      </c>
      <c r="V22" s="117">
        <v>5</v>
      </c>
      <c r="W22" s="117"/>
      <c r="X22" s="114">
        <v>1</v>
      </c>
      <c r="Y22" s="113">
        <v>2</v>
      </c>
      <c r="Z22" s="113">
        <v>0.5</v>
      </c>
      <c r="AA22" s="113">
        <v>0.5</v>
      </c>
      <c r="AB22" s="113">
        <v>1</v>
      </c>
      <c r="AC22" s="115">
        <v>1</v>
      </c>
    </row>
    <row r="23" spans="1:29" ht="22.5" customHeight="1" thickBot="1">
      <c r="A23" s="120">
        <v>6</v>
      </c>
      <c r="B23" s="121" t="s">
        <v>289</v>
      </c>
      <c r="C23" s="310">
        <v>17</v>
      </c>
      <c r="D23" s="122">
        <v>0</v>
      </c>
      <c r="E23" s="122">
        <v>0</v>
      </c>
      <c r="F23" s="122">
        <v>0</v>
      </c>
      <c r="G23" s="122">
        <v>0</v>
      </c>
      <c r="H23" s="122">
        <v>1.5</v>
      </c>
      <c r="I23" s="122">
        <v>0</v>
      </c>
      <c r="J23" s="122">
        <v>3</v>
      </c>
      <c r="K23" s="122">
        <v>2</v>
      </c>
      <c r="L23" s="122">
        <v>0</v>
      </c>
      <c r="M23" s="122">
        <v>0</v>
      </c>
      <c r="N23" s="122">
        <v>4</v>
      </c>
      <c r="O23" s="122">
        <v>0</v>
      </c>
      <c r="P23" s="122">
        <v>0</v>
      </c>
      <c r="Q23" s="122">
        <v>0</v>
      </c>
      <c r="R23" s="122">
        <v>3</v>
      </c>
      <c r="S23" s="122">
        <v>0</v>
      </c>
      <c r="T23" s="118"/>
      <c r="U23" s="123">
        <v>13.5</v>
      </c>
      <c r="V23" s="124">
        <v>2.5</v>
      </c>
      <c r="W23" s="124"/>
      <c r="X23" s="125">
        <v>1</v>
      </c>
      <c r="Y23" s="126">
        <v>1.5</v>
      </c>
      <c r="Z23" s="126">
        <v>0.5</v>
      </c>
      <c r="AA23" s="126">
        <v>0.5</v>
      </c>
      <c r="AB23" s="126">
        <v>0.5</v>
      </c>
      <c r="AC23" s="127">
        <v>1.5</v>
      </c>
    </row>
    <row r="24" spans="24:29" ht="16.5" thickTop="1">
      <c r="X24" s="128"/>
      <c r="Y24" s="128"/>
      <c r="Z24" s="128"/>
      <c r="AA24" s="128"/>
      <c r="AB24" s="128"/>
      <c r="AC24" s="128"/>
    </row>
    <row r="25" spans="2:3" ht="15.75">
      <c r="B25" s="129" t="s">
        <v>192</v>
      </c>
      <c r="C25" s="130" t="s">
        <v>193</v>
      </c>
    </row>
    <row r="26" spans="2:3" ht="15.75">
      <c r="B26" s="129" t="s">
        <v>194</v>
      </c>
      <c r="C26" s="130" t="s">
        <v>195</v>
      </c>
    </row>
    <row r="27" spans="2:3" ht="15.75">
      <c r="B27" s="129" t="s">
        <v>196</v>
      </c>
      <c r="C27" s="130" t="s">
        <v>197</v>
      </c>
    </row>
    <row r="28" spans="2:3" ht="15.75">
      <c r="B28" s="129" t="s">
        <v>198</v>
      </c>
      <c r="C28" s="130" t="s">
        <v>199</v>
      </c>
    </row>
  </sheetData>
  <sheetProtection/>
  <mergeCells count="5">
    <mergeCell ref="X5:AC5"/>
    <mergeCell ref="C3:S4"/>
    <mergeCell ref="U5:U6"/>
    <mergeCell ref="V5:V6"/>
    <mergeCell ref="W5:W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Fuchs</cp:lastModifiedBy>
  <cp:lastPrinted>2012-05-24T16:52:35Z</cp:lastPrinted>
  <dcterms:created xsi:type="dcterms:W3CDTF">2012-05-23T19:29:33Z</dcterms:created>
  <dcterms:modified xsi:type="dcterms:W3CDTF">2012-06-21T12:23:51Z</dcterms:modified>
  <cp:category/>
  <cp:version/>
  <cp:contentType/>
  <cp:contentStatus/>
</cp:coreProperties>
</file>